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ulgivallavalitsus-my.sharepoint.com/personal/kylli_mulgivald_ee/Documents/"/>
    </mc:Choice>
  </mc:AlternateContent>
  <xr:revisionPtr revIDLastSave="0" documentId="8_{2D993644-D993-4227-B777-4FB21724039A}" xr6:coauthVersionLast="47" xr6:coauthVersionMax="47" xr10:uidLastSave="{00000000-0000-0000-0000-000000000000}"/>
  <bookViews>
    <workbookView xWindow="-120" yWindow="-120" windowWidth="29040" windowHeight="15720" xr2:uid="{2A8B9CF4-8B14-4C59-97AA-389DDBBCB905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9" i="1" l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H159" i="1"/>
  <c r="G159" i="1"/>
  <c r="F159" i="1"/>
  <c r="E159" i="1"/>
  <c r="D159" i="1"/>
  <c r="C159" i="1"/>
  <c r="G158" i="1"/>
  <c r="G157" i="1"/>
  <c r="G156" i="1"/>
  <c r="G155" i="1"/>
  <c r="G154" i="1"/>
  <c r="G153" i="1"/>
  <c r="G152" i="1"/>
  <c r="G151" i="1"/>
  <c r="G150" i="1"/>
  <c r="G149" i="1"/>
  <c r="G138" i="1" s="1"/>
  <c r="G148" i="1"/>
  <c r="G147" i="1"/>
  <c r="G146" i="1"/>
  <c r="G145" i="1"/>
  <c r="G144" i="1"/>
  <c r="G143" i="1"/>
  <c r="G142" i="1"/>
  <c r="G141" i="1"/>
  <c r="G140" i="1"/>
  <c r="G139" i="1"/>
  <c r="H138" i="1"/>
  <c r="F138" i="1"/>
  <c r="E138" i="1"/>
  <c r="D138" i="1"/>
  <c r="C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05" i="1" s="1"/>
  <c r="G111" i="1"/>
  <c r="G110" i="1"/>
  <c r="G109" i="1"/>
  <c r="G108" i="1"/>
  <c r="G107" i="1"/>
  <c r="G106" i="1"/>
  <c r="H105" i="1"/>
  <c r="F105" i="1"/>
  <c r="E105" i="1"/>
  <c r="D105" i="1"/>
  <c r="C105" i="1"/>
  <c r="G104" i="1"/>
  <c r="G103" i="1"/>
  <c r="G102" i="1"/>
  <c r="G101" i="1"/>
  <c r="G100" i="1" s="1"/>
  <c r="H100" i="1"/>
  <c r="F100" i="1"/>
  <c r="E100" i="1"/>
  <c r="D100" i="1"/>
  <c r="C100" i="1"/>
  <c r="G99" i="1"/>
  <c r="G98" i="1"/>
  <c r="G97" i="1"/>
  <c r="G96" i="1"/>
  <c r="G95" i="1"/>
  <c r="G94" i="1"/>
  <c r="G90" i="1" s="1"/>
  <c r="G93" i="1"/>
  <c r="G92" i="1"/>
  <c r="G91" i="1"/>
  <c r="H90" i="1"/>
  <c r="F90" i="1"/>
  <c r="E90" i="1"/>
  <c r="D90" i="1"/>
  <c r="C90" i="1"/>
  <c r="G89" i="1"/>
  <c r="G88" i="1"/>
  <c r="G87" i="1"/>
  <c r="G86" i="1"/>
  <c r="G85" i="1"/>
  <c r="G84" i="1" s="1"/>
  <c r="H84" i="1"/>
  <c r="F84" i="1"/>
  <c r="E84" i="1"/>
  <c r="D84" i="1"/>
  <c r="D180" i="1" s="1"/>
  <c r="C84" i="1"/>
  <c r="G83" i="1"/>
  <c r="G82" i="1"/>
  <c r="G81" i="1"/>
  <c r="G80" i="1"/>
  <c r="G79" i="1"/>
  <c r="H78" i="1"/>
  <c r="G78" i="1"/>
  <c r="F78" i="1"/>
  <c r="E78" i="1"/>
  <c r="D78" i="1"/>
  <c r="C78" i="1"/>
  <c r="G77" i="1"/>
  <c r="G76" i="1"/>
  <c r="G75" i="1" s="1"/>
  <c r="H75" i="1"/>
  <c r="F75" i="1"/>
  <c r="E75" i="1"/>
  <c r="D75" i="1"/>
  <c r="C75" i="1"/>
  <c r="G74" i="1"/>
  <c r="H73" i="1"/>
  <c r="G73" i="1"/>
  <c r="F73" i="1"/>
  <c r="E73" i="1"/>
  <c r="E180" i="1" s="1"/>
  <c r="D73" i="1"/>
  <c r="C73" i="1"/>
  <c r="G72" i="1"/>
  <c r="G71" i="1"/>
  <c r="G70" i="1"/>
  <c r="G69" i="1"/>
  <c r="G68" i="1"/>
  <c r="G67" i="1"/>
  <c r="G66" i="1"/>
  <c r="H65" i="1"/>
  <c r="H180" i="1" s="1"/>
  <c r="G65" i="1"/>
  <c r="F65" i="1"/>
  <c r="F180" i="1" s="1"/>
  <c r="E65" i="1"/>
  <c r="D65" i="1"/>
  <c r="C65" i="1"/>
  <c r="C180" i="1" s="1"/>
  <c r="G61" i="1"/>
  <c r="G60" i="1"/>
  <c r="G59" i="1"/>
  <c r="G58" i="1"/>
  <c r="G57" i="1" s="1"/>
  <c r="H57" i="1"/>
  <c r="F57" i="1"/>
  <c r="E57" i="1"/>
  <c r="D57" i="1"/>
  <c r="C57" i="1"/>
  <c r="G55" i="1"/>
  <c r="G54" i="1"/>
  <c r="G52" i="1"/>
  <c r="G51" i="1"/>
  <c r="G50" i="1"/>
  <c r="G49" i="1"/>
  <c r="G48" i="1"/>
  <c r="G47" i="1"/>
  <c r="G46" i="1"/>
  <c r="G39" i="1" s="1"/>
  <c r="G45" i="1"/>
  <c r="G44" i="1"/>
  <c r="G43" i="1"/>
  <c r="G42" i="1"/>
  <c r="G41" i="1"/>
  <c r="G40" i="1"/>
  <c r="H39" i="1"/>
  <c r="F39" i="1"/>
  <c r="E39" i="1"/>
  <c r="D39" i="1"/>
  <c r="C39" i="1"/>
  <c r="G37" i="1"/>
  <c r="G36" i="1"/>
  <c r="G35" i="1"/>
  <c r="G34" i="1" s="1"/>
  <c r="G29" i="1" s="1"/>
  <c r="H34" i="1"/>
  <c r="H29" i="1" s="1"/>
  <c r="F34" i="1"/>
  <c r="E34" i="1"/>
  <c r="D34" i="1"/>
  <c r="C34" i="1"/>
  <c r="G33" i="1"/>
  <c r="G32" i="1"/>
  <c r="G31" i="1"/>
  <c r="H30" i="1"/>
  <c r="G30" i="1"/>
  <c r="F30" i="1"/>
  <c r="E30" i="1"/>
  <c r="D30" i="1"/>
  <c r="C30" i="1"/>
  <c r="F29" i="1"/>
  <c r="E29" i="1"/>
  <c r="D29" i="1"/>
  <c r="C29" i="1"/>
  <c r="G18" i="1"/>
  <c r="G17" i="1"/>
  <c r="G16" i="1"/>
  <c r="G15" i="1" s="1"/>
  <c r="H15" i="1"/>
  <c r="F15" i="1"/>
  <c r="E15" i="1"/>
  <c r="D15" i="1"/>
  <c r="C15" i="1"/>
  <c r="G14" i="1"/>
  <c r="G13" i="1"/>
  <c r="G12" i="1"/>
  <c r="H11" i="1"/>
  <c r="H6" i="1" s="1"/>
  <c r="H38" i="1" s="1"/>
  <c r="H56" i="1" s="1"/>
  <c r="G11" i="1"/>
  <c r="F11" i="1"/>
  <c r="E11" i="1"/>
  <c r="D11" i="1"/>
  <c r="C11" i="1"/>
  <c r="G10" i="1"/>
  <c r="G9" i="1"/>
  <c r="G8" i="1"/>
  <c r="G7" i="1" s="1"/>
  <c r="H7" i="1"/>
  <c r="F7" i="1"/>
  <c r="E7" i="1"/>
  <c r="E6" i="1" s="1"/>
  <c r="E38" i="1" s="1"/>
  <c r="E56" i="1" s="1"/>
  <c r="D7" i="1"/>
  <c r="D6" i="1" s="1"/>
  <c r="D38" i="1" s="1"/>
  <c r="D56" i="1" s="1"/>
  <c r="C7" i="1"/>
  <c r="C6" i="1" s="1"/>
  <c r="C38" i="1" s="1"/>
  <c r="C56" i="1" s="1"/>
  <c r="F6" i="1" l="1"/>
  <c r="F38" i="1" s="1"/>
  <c r="F56" i="1" s="1"/>
  <c r="G6" i="1"/>
  <c r="G38" i="1"/>
  <c r="G56" i="1" s="1"/>
  <c r="G180" i="1"/>
</calcChain>
</file>

<file path=xl/sharedStrings.xml><?xml version="1.0" encoding="utf-8"?>
<sst xmlns="http://schemas.openxmlformats.org/spreadsheetml/2006/main" count="297" uniqueCount="241">
  <si>
    <t>MULGI VALLA 2025 AASTA EELARVE koos eelarvetäitmisega</t>
  </si>
  <si>
    <t>tunnus</t>
  </si>
  <si>
    <t>Kirje nimetus</t>
  </si>
  <si>
    <t xml:space="preserve">2025 eelarve </t>
  </si>
  <si>
    <t>Koos 1. lisaeelarvega</t>
  </si>
  <si>
    <t>Koos 2. lisaeelarvega</t>
  </si>
  <si>
    <t>Koos sihtlaekumiste- ja reservfondiga</t>
  </si>
  <si>
    <t>Sihtotstarbelised laekumised ja reservfond</t>
  </si>
  <si>
    <t>Eelarve täitmine</t>
  </si>
  <si>
    <t>PÕHITEGEVUSE TULUD KOKKU</t>
  </si>
  <si>
    <t>Maksutulud</t>
  </si>
  <si>
    <t>Füüsilise isiku tulumaks</t>
  </si>
  <si>
    <t>Maamaks</t>
  </si>
  <si>
    <t>Tulud kaupade ja teenuste müügist</t>
  </si>
  <si>
    <t>Saadud toetused tegevuskuludeks</t>
  </si>
  <si>
    <t>Tasandusfond</t>
  </si>
  <si>
    <t xml:space="preserve">Toetusfond </t>
  </si>
  <si>
    <t>Saadud tegevustoetused</t>
  </si>
  <si>
    <t>Muud saadud toetused tegevuskuludeks</t>
  </si>
  <si>
    <t>Sihtfinantseerimine tegevuskuludeks</t>
  </si>
  <si>
    <t>Mittesihtotstarbelised toetused</t>
  </si>
  <si>
    <t xml:space="preserve">Muud tegevustulud </t>
  </si>
  <si>
    <t>Maardlate kaevandamisõiguse tasu</t>
  </si>
  <si>
    <t>Kohaliku tähtsusega maardlate kaevandamisõiguse tasu</t>
  </si>
  <si>
    <t>Tasu üleriigilise tähtsusega maardlatest väljapumbatud kaevandus- ja karjäärivee erikasutusest</t>
  </si>
  <si>
    <t>Laekumine vee erikasutusest</t>
  </si>
  <si>
    <t>Saastetasud ja keskkonnale tekitatud kahju hüvitis</t>
  </si>
  <si>
    <t>Trahvid</t>
  </si>
  <si>
    <t>Muud tulud varadelt</t>
  </si>
  <si>
    <t>Tulud varude müügist</t>
  </si>
  <si>
    <t xml:space="preserve">Muud tulud </t>
  </si>
  <si>
    <t>PÕHITEGEVUSE KULUD KOKKU</t>
  </si>
  <si>
    <t>Antud toetused tegevuskuludeks</t>
  </si>
  <si>
    <t>Sotsiaalabitoetused ja muud toetused füüsilistele isikutele</t>
  </si>
  <si>
    <t>Sihtotstarbelised toetused tegevuskuludeks</t>
  </si>
  <si>
    <t>Muud tegevuskulud</t>
  </si>
  <si>
    <t>Tööjõukulud</t>
  </si>
  <si>
    <t>Majandamiskulud</t>
  </si>
  <si>
    <t>Muud kulud</t>
  </si>
  <si>
    <t>PÕHITEGEVUSE TULEM</t>
  </si>
  <si>
    <t>INVESTEERIMISTEGEVUS KOKKU</t>
  </si>
  <si>
    <t>Põhivara müük (+)</t>
  </si>
  <si>
    <t>Põhivara soetus (-)</t>
  </si>
  <si>
    <t>Muude aktsiate ja osade soetus (-)</t>
  </si>
  <si>
    <t>Antud laenud (-)</t>
  </si>
  <si>
    <t>Tagasilaekuvad laenud (+)</t>
  </si>
  <si>
    <t xml:space="preserve">Põhivara soetuseks saadav sihtfinantseerimine(+) </t>
  </si>
  <si>
    <t>Põhivara soetuseks antav sihtfinantseerimine(-)</t>
  </si>
  <si>
    <t>Osaluste müük (+)</t>
  </si>
  <si>
    <t>Osaluste soetus (-)</t>
  </si>
  <si>
    <t>Muude aktsiate ja osade müük (+)</t>
  </si>
  <si>
    <t>Antavad laenud (-)</t>
  </si>
  <si>
    <t>Finantstulud (+)</t>
  </si>
  <si>
    <t xml:space="preserve">Finantstkulud (-) </t>
  </si>
  <si>
    <t>EELARVE TULEM (ÜLEJÄÄK (+) / PUUDUJÄÄK (-))</t>
  </si>
  <si>
    <t>FINANTSEERIMISTEGEVUS</t>
  </si>
  <si>
    <t>Kohustuste võtmine (+)</t>
  </si>
  <si>
    <t>Kohustuste tasumine (-)</t>
  </si>
  <si>
    <t>Nõuete ja kohustiste saldode muutus "+/-"</t>
  </si>
  <si>
    <t>LIKVIIDSETE VARADE MUUTUS (+ suurenemine. - vähenemine)</t>
  </si>
  <si>
    <t>PÕHITEGEVUSE KULUDE JA INVESTEERIMISTEGEVUSE VÄLJAMINEKUTE JAOTUS TEGEVUSALADE JÄRGI</t>
  </si>
  <si>
    <t>01</t>
  </si>
  <si>
    <t>Üldised valitsussektori teenused</t>
  </si>
  <si>
    <t>01111</t>
  </si>
  <si>
    <t>Vallavolikogu</t>
  </si>
  <si>
    <t>01112</t>
  </si>
  <si>
    <t>Vallavalitsus</t>
  </si>
  <si>
    <t>01114</t>
  </si>
  <si>
    <t>Reservfond</t>
  </si>
  <si>
    <t>01330</t>
  </si>
  <si>
    <t>Muud üldised teenused</t>
  </si>
  <si>
    <t>01600</t>
  </si>
  <si>
    <t>Valimised</t>
  </si>
  <si>
    <t>01800</t>
  </si>
  <si>
    <t>Üldiseloomuga ülekanded valitsussektoris</t>
  </si>
  <si>
    <t>01700</t>
  </si>
  <si>
    <t>Laenude teenindamine</t>
  </si>
  <si>
    <t>02</t>
  </si>
  <si>
    <t>Riigikaitse</t>
  </si>
  <si>
    <t>02200</t>
  </si>
  <si>
    <t>Tsiviilkaitse</t>
  </si>
  <si>
    <t>03</t>
  </si>
  <si>
    <t>Avalik kord ja julgeolek</t>
  </si>
  <si>
    <t>03200</t>
  </si>
  <si>
    <t>Toetus vabatahtlikele päästekomandodele</t>
  </si>
  <si>
    <t>Kriisivalmiduse suurendamine</t>
  </si>
  <si>
    <t>04</t>
  </si>
  <si>
    <t>Majandus</t>
  </si>
  <si>
    <t>04210</t>
  </si>
  <si>
    <t>Põllumajandus</t>
  </si>
  <si>
    <t>04510</t>
  </si>
  <si>
    <t>Maanteetransport (vallateede- ja tänavate korrashoid)</t>
  </si>
  <si>
    <t>04710</t>
  </si>
  <si>
    <t>Kaubandus ja laondus</t>
  </si>
  <si>
    <t>04730</t>
  </si>
  <si>
    <t>Rohelised rööpad 2024-2026</t>
  </si>
  <si>
    <t>04740</t>
  </si>
  <si>
    <t>Üldmajanduslikud arendusprojektid</t>
  </si>
  <si>
    <t>05</t>
  </si>
  <si>
    <t>Keskkonnakaitse</t>
  </si>
  <si>
    <t>05100</t>
  </si>
  <si>
    <t>Jäätmekäitlus (prügivedu)</t>
  </si>
  <si>
    <t>05101</t>
  </si>
  <si>
    <t>Avalike alade puhastus Abja-Paluoja. Halliste ja Karksi piirkonna teed</t>
  </si>
  <si>
    <t>Karksi Vallahooldus</t>
  </si>
  <si>
    <t>Mõisaküla Linnahooldus</t>
  </si>
  <si>
    <t>05600</t>
  </si>
  <si>
    <t>Muu keskkonnakaitse (sh keskkonnakaitse haldus)</t>
  </si>
  <si>
    <t>06</t>
  </si>
  <si>
    <t>Elamu- ja kommunaalmajandus</t>
  </si>
  <si>
    <t>06300</t>
  </si>
  <si>
    <t>Veevarustus</t>
  </si>
  <si>
    <t>06400</t>
  </si>
  <si>
    <t>Tänavavalgustus</t>
  </si>
  <si>
    <t>06605</t>
  </si>
  <si>
    <t>Abja, Halliste ja Penuja kalmistu</t>
  </si>
  <si>
    <t>Hulkuvate loomadega seotud tegevus</t>
  </si>
  <si>
    <t>Abja saun</t>
  </si>
  <si>
    <t>Karksi-Nuia saun</t>
  </si>
  <si>
    <t>Mõisaküla saun</t>
  </si>
  <si>
    <t>Kodud tuleohutuks</t>
  </si>
  <si>
    <t>Muu elamu- ja kommunaalmajanduse tegevus</t>
  </si>
  <si>
    <t>07</t>
  </si>
  <si>
    <t>Tervishoid</t>
  </si>
  <si>
    <t>07210</t>
  </si>
  <si>
    <t xml:space="preserve">Abja-Paluoja Esmatasandi Tervisekeskus </t>
  </si>
  <si>
    <t>Karksi-Nuia Esmatasandi Tervisekeskus</t>
  </si>
  <si>
    <t>Perearstikeskus Mõisaküla</t>
  </si>
  <si>
    <t>07400</t>
  </si>
  <si>
    <t>Avalikud tervishoiuteenused</t>
  </si>
  <si>
    <t>08</t>
  </si>
  <si>
    <t>Vabaaeg. kultuur ja religioon</t>
  </si>
  <si>
    <t>08102</t>
  </si>
  <si>
    <t>Karksi-Nuia Spordikool</t>
  </si>
  <si>
    <t xml:space="preserve">Osalustasud spordikoolides </t>
  </si>
  <si>
    <t>Ülevallalised sporditoetused ja üritused</t>
  </si>
  <si>
    <t>Abja Spordi- ja Tervisekeskus</t>
  </si>
  <si>
    <t xml:space="preserve">08102 </t>
  </si>
  <si>
    <t>Abja Gümnaasiumi ujula</t>
  </si>
  <si>
    <t>08103</t>
  </si>
  <si>
    <t>Mänguväljakud</t>
  </si>
  <si>
    <t>08107</t>
  </si>
  <si>
    <t>Abja Noortekeskus</t>
  </si>
  <si>
    <t>Mõisaküla Noortekeskus</t>
  </si>
  <si>
    <t>Karksi-Nuia Noortekeskus</t>
  </si>
  <si>
    <t>08109</t>
  </si>
  <si>
    <t>Seltsid</t>
  </si>
  <si>
    <t>Kvaliteetsed avalikud teenused</t>
  </si>
  <si>
    <t xml:space="preserve">08201 </t>
  </si>
  <si>
    <t>Abja Raamatukogu</t>
  </si>
  <si>
    <t>Kamara Raamatukogu</t>
  </si>
  <si>
    <t>Karksi-Nuia Raamatukogu</t>
  </si>
  <si>
    <t>Mõisaküla Raamatukogu</t>
  </si>
  <si>
    <t>Halliste Raamatukogu</t>
  </si>
  <si>
    <t>Õisu Raamatukogu</t>
  </si>
  <si>
    <t>08202</t>
  </si>
  <si>
    <t>Halliste Rahvamaja</t>
  </si>
  <si>
    <t>Kaarli Rahvamaja</t>
  </si>
  <si>
    <t>Uue-Kariste Rahvamaja</t>
  </si>
  <si>
    <t>Mõisaküla Kultuurimaja</t>
  </si>
  <si>
    <t>Kultuurikoordinaator</t>
  </si>
  <si>
    <t>Karksi-Nuia Kultuurikeskus</t>
  </si>
  <si>
    <t>Lilli Külamaja</t>
  </si>
  <si>
    <t>Karksi Külamaja</t>
  </si>
  <si>
    <t>Abja Kultuurimaja</t>
  </si>
  <si>
    <t>08203</t>
  </si>
  <si>
    <t>Abja Muuseum</t>
  </si>
  <si>
    <t>Mulgi Muuseum</t>
  </si>
  <si>
    <t>Karksi-Nuia Muuseum</t>
  </si>
  <si>
    <t>Mõisaküla Muuseum</t>
  </si>
  <si>
    <t>08207</t>
  </si>
  <si>
    <t>Karksi Ordulinnus</t>
  </si>
  <si>
    <t>08300</t>
  </si>
  <si>
    <t>Ajaleht Mulgi Sõna</t>
  </si>
  <si>
    <t>09</t>
  </si>
  <si>
    <t>Haridus</t>
  </si>
  <si>
    <t>09110</t>
  </si>
  <si>
    <t>Abja Lasteaed</t>
  </si>
  <si>
    <t>Karksi-Nuia Lasteaed</t>
  </si>
  <si>
    <t>Mõisaküla Lasteaed</t>
  </si>
  <si>
    <t>Halliste Lasteaed</t>
  </si>
  <si>
    <t>Õisu Lasteaed</t>
  </si>
  <si>
    <t>Eelharidus (lasteaiad)- kohamaksud</t>
  </si>
  <si>
    <t>09212</t>
  </si>
  <si>
    <t>Halliste Põhikool</t>
  </si>
  <si>
    <t>Kohamaksud teistele omavalitsustele üldhariduskoolid</t>
  </si>
  <si>
    <t xml:space="preserve">Abja Gümnaasium </t>
  </si>
  <si>
    <t>August Kitzbergi nimeline Gümnaasium</t>
  </si>
  <si>
    <t>09510</t>
  </si>
  <si>
    <t>Abja Muusikakool</t>
  </si>
  <si>
    <t>Karksi-Nuia Muusikakool</t>
  </si>
  <si>
    <t>Muu huviharidus Mulgi vald</t>
  </si>
  <si>
    <t>Huvikoolid- kohamaksud teistele omavalitsustele</t>
  </si>
  <si>
    <t>09600</t>
  </si>
  <si>
    <t>Koolitransport</t>
  </si>
  <si>
    <t>09601</t>
  </si>
  <si>
    <t>Koolitoit Abja Gümnaasium</t>
  </si>
  <si>
    <t>Koolitoit A. Kitzbergi nimeline Gümnaasium</t>
  </si>
  <si>
    <t>Koolitoit Halliste Kool</t>
  </si>
  <si>
    <t>09602</t>
  </si>
  <si>
    <t>Abja Õpilaskodu</t>
  </si>
  <si>
    <t>09609</t>
  </si>
  <si>
    <t>Muu haridus. sh hariduse haldus</t>
  </si>
  <si>
    <t>10</t>
  </si>
  <si>
    <t>Sotsiaalne kaitse</t>
  </si>
  <si>
    <t>10110</t>
  </si>
  <si>
    <t>Haigete sotsiaalne kaitse</t>
  </si>
  <si>
    <t>10120</t>
  </si>
  <si>
    <t>Puuetega inimeste erihoolekandeteenus</t>
  </si>
  <si>
    <t>10121</t>
  </si>
  <si>
    <t>Muu puuetega inimeste sotsiaalne kaitse</t>
  </si>
  <si>
    <t>10126</t>
  </si>
  <si>
    <t>Puudega lapse lapsehoiuteenus</t>
  </si>
  <si>
    <t>10127</t>
  </si>
  <si>
    <t>Puudega inimese sotsiaaltransporditeenus</t>
  </si>
  <si>
    <t>10200</t>
  </si>
  <si>
    <t>Mulgi Hoolekandekeskus Polli tegevuskoht</t>
  </si>
  <si>
    <t>Mulgi Hoolekandekeskus Mõisaküla tegevuskoht</t>
  </si>
  <si>
    <t>Hooldekodude kohamaksud</t>
  </si>
  <si>
    <t>10201</t>
  </si>
  <si>
    <t>Karksi-Nuia eakate päevatuba</t>
  </si>
  <si>
    <t>Abja Päevakeskus</t>
  </si>
  <si>
    <t>Mõisaküla Päevakeskus</t>
  </si>
  <si>
    <t>Eakate sünnipäevad ja tähtpäevade tähistamine</t>
  </si>
  <si>
    <t>10202</t>
  </si>
  <si>
    <t>Eakate koduteenus</t>
  </si>
  <si>
    <t>10400</t>
  </si>
  <si>
    <t>Asendus- ja järelhooldus</t>
  </si>
  <si>
    <t>10402</t>
  </si>
  <si>
    <t>Muu perekondade ja laste sotsiaalne kaitse</t>
  </si>
  <si>
    <t>10403</t>
  </si>
  <si>
    <t>Lapse tugiisikuteenus</t>
  </si>
  <si>
    <t>10600</t>
  </si>
  <si>
    <t>Karksi-Nuia sotsiaalkorteritega elumaja</t>
  </si>
  <si>
    <t>10701</t>
  </si>
  <si>
    <t>Riiklik toimetulekutoetus</t>
  </si>
  <si>
    <t>10704</t>
  </si>
  <si>
    <t>Võlanõustamisteenus</t>
  </si>
  <si>
    <t>10900</t>
  </si>
  <si>
    <t>Muu sotsiaalne kaitse. sh. sotsiaalse kaitse haldus</t>
  </si>
  <si>
    <t>Kokku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</si>
</sst>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_€"/>
    <numFmt numFmtId="165" formatCode="#,##0.00\ _€"/>
  </numFmts>
  <fonts count="14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u/>
      <sz val="11"/>
      <color theme="10"/>
      <name val="Aptos Narrow"/>
      <family val="2"/>
      <charset val="186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b/>
      <sz val="12"/>
      <color theme="1"/>
      <name val="Times New Roman"/>
      <family val="1"/>
    </font>
    <font>
      <sz val="10"/>
      <name val="Times New Roman"/>
      <family val="1"/>
      <charset val="186"/>
    </font>
    <font>
      <b/>
      <sz val="12"/>
      <name val="Times New Roman"/>
      <family val="1"/>
    </font>
    <font>
      <sz val="10"/>
      <name val="Arial"/>
      <family val="2"/>
      <charset val="186"/>
    </font>
    <font>
      <sz val="11"/>
      <name val="Times New Roman"/>
      <family val="1"/>
    </font>
    <font>
      <sz val="11"/>
      <color indexed="8"/>
      <name val="Times New Roman"/>
      <family val="1"/>
    </font>
    <font>
      <sz val="11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10" fillId="0" borderId="0"/>
  </cellStyleXfs>
  <cellXfs count="74">
    <xf numFmtId="0" fontId="0" fillId="0" borderId="0" xfId="0"/>
    <xf numFmtId="164" fontId="3" fillId="0" borderId="0" xfId="0" applyNumberFormat="1" applyFont="1"/>
    <xf numFmtId="1" fontId="4" fillId="0" borderId="0" xfId="0" applyNumberFormat="1" applyFont="1"/>
    <xf numFmtId="0" fontId="4" fillId="0" borderId="0" xfId="0" applyFont="1"/>
    <xf numFmtId="0" fontId="5" fillId="0" borderId="0" xfId="0" applyFont="1"/>
    <xf numFmtId="164" fontId="6" fillId="0" borderId="0" xfId="0" applyNumberFormat="1" applyFont="1"/>
    <xf numFmtId="0" fontId="4" fillId="2" borderId="3" xfId="0" applyFont="1" applyFill="1" applyBorder="1"/>
    <xf numFmtId="0" fontId="6" fillId="3" borderId="3" xfId="3" applyFont="1" applyFill="1" applyBorder="1" applyAlignment="1">
      <alignment horizontal="left"/>
    </xf>
    <xf numFmtId="164" fontId="3" fillId="0" borderId="4" xfId="0" applyNumberFormat="1" applyFont="1" applyBorder="1"/>
    <xf numFmtId="0" fontId="4" fillId="2" borderId="5" xfId="0" applyFont="1" applyFill="1" applyBorder="1"/>
    <xf numFmtId="0" fontId="6" fillId="3" borderId="5" xfId="4" applyFont="1" applyFill="1" applyBorder="1" applyAlignment="1">
      <alignment horizontal="left"/>
    </xf>
    <xf numFmtId="164" fontId="3" fillId="0" borderId="6" xfId="0" applyNumberFormat="1" applyFont="1" applyBorder="1"/>
    <xf numFmtId="0" fontId="4" fillId="0" borderId="7" xfId="0" applyFont="1" applyBorder="1"/>
    <xf numFmtId="0" fontId="11" fillId="0" borderId="7" xfId="3" applyFont="1" applyBorder="1"/>
    <xf numFmtId="164" fontId="4" fillId="0" borderId="8" xfId="1" applyNumberFormat="1" applyFont="1" applyBorder="1"/>
    <xf numFmtId="0" fontId="6" fillId="2" borderId="5" xfId="3" applyFont="1" applyFill="1" applyBorder="1" applyAlignment="1">
      <alignment horizontal="left"/>
    </xf>
    <xf numFmtId="164" fontId="3" fillId="0" borderId="6" xfId="1" applyNumberFormat="1" applyFont="1" applyBorder="1"/>
    <xf numFmtId="164" fontId="3" fillId="0" borderId="9" xfId="1" applyNumberFormat="1" applyFont="1" applyBorder="1"/>
    <xf numFmtId="164" fontId="4" fillId="0" borderId="10" xfId="1" applyNumberFormat="1" applyFont="1" applyBorder="1"/>
    <xf numFmtId="0" fontId="6" fillId="3" borderId="5" xfId="3" applyFont="1" applyFill="1" applyBorder="1" applyAlignment="1">
      <alignment horizontal="left"/>
    </xf>
    <xf numFmtId="0" fontId="11" fillId="0" borderId="7" xfId="4" applyFont="1" applyBorder="1"/>
    <xf numFmtId="164" fontId="4" fillId="0" borderId="8" xfId="0" applyNumberFormat="1" applyFont="1" applyBorder="1"/>
    <xf numFmtId="0" fontId="6" fillId="2" borderId="5" xfId="4" applyFont="1" applyFill="1" applyBorder="1"/>
    <xf numFmtId="164" fontId="4" fillId="0" borderId="6" xfId="0" applyNumberFormat="1" applyFont="1" applyBorder="1"/>
    <xf numFmtId="164" fontId="4" fillId="0" borderId="11" xfId="1" applyNumberFormat="1" applyFont="1" applyBorder="1"/>
    <xf numFmtId="0" fontId="12" fillId="4" borderId="7" xfId="3" applyFont="1" applyFill="1" applyBorder="1"/>
    <xf numFmtId="0" fontId="13" fillId="4" borderId="7" xfId="0" applyFont="1" applyFill="1" applyBorder="1" applyAlignment="1">
      <alignment wrapText="1"/>
    </xf>
    <xf numFmtId="0" fontId="11" fillId="4" borderId="7" xfId="3" applyFont="1" applyFill="1" applyBorder="1"/>
    <xf numFmtId="0" fontId="4" fillId="5" borderId="7" xfId="0" applyFont="1" applyFill="1" applyBorder="1"/>
    <xf numFmtId="0" fontId="11" fillId="6" borderId="7" xfId="3" applyFont="1" applyFill="1" applyBorder="1"/>
    <xf numFmtId="14" fontId="4" fillId="2" borderId="5" xfId="0" applyNumberFormat="1" applyFont="1" applyFill="1" applyBorder="1" applyAlignment="1">
      <alignment horizontal="right"/>
    </xf>
    <xf numFmtId="0" fontId="12" fillId="0" borderId="7" xfId="3" applyFont="1" applyBorder="1"/>
    <xf numFmtId="16" fontId="4" fillId="2" borderId="5" xfId="0" applyNumberFormat="1" applyFont="1" applyFill="1" applyBorder="1" applyAlignment="1">
      <alignment horizontal="right"/>
    </xf>
    <xf numFmtId="0" fontId="4" fillId="2" borderId="12" xfId="0" applyFont="1" applyFill="1" applyBorder="1"/>
    <xf numFmtId="0" fontId="6" fillId="3" borderId="12" xfId="4" applyFont="1" applyFill="1" applyBorder="1" applyAlignment="1">
      <alignment horizontal="left"/>
    </xf>
    <xf numFmtId="0" fontId="11" fillId="0" borderId="7" xfId="4" applyFont="1" applyBorder="1" applyAlignment="1">
      <alignment horizontal="left"/>
    </xf>
    <xf numFmtId="0" fontId="11" fillId="0" borderId="7" xfId="3" applyFont="1" applyBorder="1" applyAlignment="1">
      <alignment horizontal="left"/>
    </xf>
    <xf numFmtId="0" fontId="11" fillId="2" borderId="5" xfId="3" applyFont="1" applyFill="1" applyBorder="1" applyAlignment="1">
      <alignment horizontal="left"/>
    </xf>
    <xf numFmtId="0" fontId="4" fillId="2" borderId="13" xfId="0" applyFont="1" applyFill="1" applyBorder="1"/>
    <xf numFmtId="0" fontId="6" fillId="2" borderId="13" xfId="3" applyFont="1" applyFill="1" applyBorder="1" applyAlignment="1">
      <alignment horizontal="left" wrapText="1"/>
    </xf>
    <xf numFmtId="164" fontId="3" fillId="0" borderId="14" xfId="0" applyNumberFormat="1" applyFont="1" applyBorder="1"/>
    <xf numFmtId="164" fontId="3" fillId="0" borderId="15" xfId="0" applyNumberFormat="1" applyFont="1" applyBorder="1"/>
    <xf numFmtId="164" fontId="4" fillId="0" borderId="16" xfId="1" applyNumberFormat="1" applyFont="1" applyBorder="1"/>
    <xf numFmtId="164" fontId="4" fillId="0" borderId="0" xfId="0" applyNumberFormat="1" applyFont="1"/>
    <xf numFmtId="164" fontId="4" fillId="0" borderId="18" xfId="0" applyNumberFormat="1" applyFont="1" applyBorder="1"/>
    <xf numFmtId="164" fontId="3" fillId="0" borderId="19" xfId="0" applyNumberFormat="1" applyFont="1" applyBorder="1"/>
    <xf numFmtId="164" fontId="3" fillId="0" borderId="20" xfId="0" applyNumberFormat="1" applyFont="1" applyBorder="1"/>
    <xf numFmtId="164" fontId="4" fillId="0" borderId="21" xfId="0" applyNumberFormat="1" applyFont="1" applyBorder="1"/>
    <xf numFmtId="164" fontId="4" fillId="0" borderId="22" xfId="0" applyNumberFormat="1" applyFont="1" applyBorder="1"/>
    <xf numFmtId="164" fontId="4" fillId="0" borderId="22" xfId="0" quotePrefix="1" applyNumberFormat="1" applyFont="1" applyBorder="1"/>
    <xf numFmtId="164" fontId="3" fillId="0" borderId="23" xfId="0" quotePrefix="1" applyNumberFormat="1" applyFont="1" applyBorder="1"/>
    <xf numFmtId="164" fontId="3" fillId="0" borderId="24" xfId="0" applyNumberFormat="1" applyFont="1" applyBorder="1"/>
    <xf numFmtId="164" fontId="6" fillId="0" borderId="25" xfId="3" applyNumberFormat="1" applyFont="1" applyBorder="1"/>
    <xf numFmtId="164" fontId="6" fillId="0" borderId="6" xfId="0" applyNumberFormat="1" applyFont="1" applyBorder="1"/>
    <xf numFmtId="164" fontId="4" fillId="0" borderId="26" xfId="0" applyNumberFormat="1" applyFont="1" applyBorder="1"/>
    <xf numFmtId="164" fontId="4" fillId="0" borderId="19" xfId="0" quotePrefix="1" applyNumberFormat="1" applyFont="1" applyBorder="1"/>
    <xf numFmtId="164" fontId="4" fillId="0" borderId="27" xfId="0" applyNumberFormat="1" applyFont="1" applyBorder="1"/>
    <xf numFmtId="164" fontId="3" fillId="0" borderId="23" xfId="0" applyNumberFormat="1" applyFont="1" applyBorder="1"/>
    <xf numFmtId="164" fontId="3" fillId="0" borderId="25" xfId="0" applyNumberFormat="1" applyFont="1" applyBorder="1" applyAlignment="1">
      <alignment horizontal="left"/>
    </xf>
    <xf numFmtId="164" fontId="3" fillId="0" borderId="25" xfId="0" applyNumberFormat="1" applyFont="1" applyBorder="1"/>
    <xf numFmtId="0" fontId="11" fillId="0" borderId="0" xfId="2" applyFont="1" applyAlignment="1">
      <alignment horizontal="left" vertical="top" wrapText="1"/>
    </xf>
    <xf numFmtId="164" fontId="4" fillId="0" borderId="26" xfId="0" applyNumberFormat="1" applyFont="1" applyBorder="1" applyAlignment="1">
      <alignment horizontal="left"/>
    </xf>
    <xf numFmtId="164" fontId="11" fillId="0" borderId="0" xfId="0" applyNumberFormat="1" applyFont="1"/>
    <xf numFmtId="164" fontId="4" fillId="0" borderId="7" xfId="0" applyNumberFormat="1" applyFont="1" applyBorder="1"/>
    <xf numFmtId="164" fontId="4" fillId="0" borderId="19" xfId="0" applyNumberFormat="1" applyFont="1" applyBorder="1"/>
    <xf numFmtId="164" fontId="4" fillId="0" borderId="20" xfId="0" applyNumberFormat="1" applyFont="1" applyBorder="1"/>
    <xf numFmtId="164" fontId="3" fillId="0" borderId="14" xfId="0" applyNumberFormat="1" applyFont="1" applyBorder="1" applyAlignment="1">
      <alignment wrapText="1"/>
    </xf>
    <xf numFmtId="0" fontId="7" fillId="7" borderId="1" xfId="0" applyFont="1" applyFill="1" applyBorder="1"/>
    <xf numFmtId="0" fontId="9" fillId="7" borderId="1" xfId="3" applyFont="1" applyFill="1" applyBorder="1" applyAlignment="1" applyProtection="1">
      <alignment horizontal="left"/>
      <protection locked="0"/>
    </xf>
    <xf numFmtId="165" fontId="7" fillId="7" borderId="2" xfId="0" applyNumberFormat="1" applyFont="1" applyFill="1" applyBorder="1" applyAlignment="1">
      <alignment wrapText="1"/>
    </xf>
    <xf numFmtId="164" fontId="3" fillId="0" borderId="1" xfId="0" applyNumberFormat="1" applyFont="1" applyBorder="1" applyAlignment="1">
      <alignment wrapText="1"/>
    </xf>
    <xf numFmtId="164" fontId="3" fillId="0" borderId="17" xfId="0" applyNumberFormat="1" applyFont="1" applyBorder="1" applyAlignment="1">
      <alignment wrapText="1"/>
    </xf>
    <xf numFmtId="164" fontId="3" fillId="0" borderId="13" xfId="0" applyNumberFormat="1" applyFont="1" applyBorder="1" applyAlignment="1">
      <alignment wrapText="1"/>
    </xf>
    <xf numFmtId="164" fontId="3" fillId="0" borderId="28" xfId="0" applyNumberFormat="1" applyFont="1" applyBorder="1" applyAlignment="1">
      <alignment wrapText="1"/>
    </xf>
  </cellXfs>
  <cellStyles count="5">
    <cellStyle name="Hüperlink" xfId="2" builtinId="8"/>
    <cellStyle name="Normaallaad" xfId="0" builtinId="0"/>
    <cellStyle name="Normal 2" xfId="4" xr:uid="{21E082D6-1F95-4ABA-AFA2-8B098F59D453}"/>
    <cellStyle name="Normal_Sheet1 2" xfId="3" xr:uid="{CA9827ED-2DCA-44D2-B988-6945FF1CC46D}"/>
    <cellStyle name="Prot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loud.veera.eu/document/1014/budget/6049/sub-budgets/1244/records/91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80822-293D-4E5C-8300-D428C50D4206}">
  <dimension ref="A1:H180"/>
  <sheetViews>
    <sheetView tabSelected="1" workbookViewId="0">
      <selection activeCell="P37" sqref="P37"/>
    </sheetView>
  </sheetViews>
  <sheetFormatPr defaultRowHeight="15" x14ac:dyDescent="0.25"/>
  <cols>
    <col min="2" max="2" width="47.42578125" customWidth="1"/>
    <col min="3" max="3" width="13.140625" bestFit="1" customWidth="1"/>
    <col min="4" max="4" width="14.42578125" customWidth="1"/>
    <col min="5" max="5" width="14.28515625" customWidth="1"/>
    <col min="6" max="6" width="14.140625" customWidth="1"/>
    <col min="7" max="7" width="10.5703125" hidden="1" customWidth="1"/>
    <col min="8" max="8" width="13.140625" bestFit="1" customWidth="1"/>
  </cols>
  <sheetData>
    <row r="1" spans="1:8" x14ac:dyDescent="0.25">
      <c r="A1" s="1"/>
      <c r="B1" s="1"/>
      <c r="C1" s="1"/>
      <c r="D1" s="1"/>
      <c r="E1" s="1"/>
      <c r="F1" s="1"/>
      <c r="G1" s="2"/>
    </row>
    <row r="2" spans="1:8" x14ac:dyDescent="0.25">
      <c r="A2" s="3"/>
      <c r="B2" s="4" t="s">
        <v>0</v>
      </c>
      <c r="D2" s="1"/>
      <c r="E2" s="1"/>
      <c r="F2" s="1"/>
      <c r="G2" s="2"/>
    </row>
    <row r="3" spans="1:8" x14ac:dyDescent="0.25">
      <c r="A3" s="3"/>
      <c r="B3" s="3"/>
      <c r="D3" s="5"/>
      <c r="E3" s="5"/>
      <c r="F3" s="5"/>
      <c r="G3" s="2"/>
    </row>
    <row r="4" spans="1:8" ht="15.75" thickBot="1" x14ac:dyDescent="0.3">
      <c r="A4" s="3"/>
      <c r="B4" s="3"/>
      <c r="D4" s="3"/>
      <c r="E4" s="3"/>
      <c r="F4" s="3"/>
      <c r="G4" s="2"/>
    </row>
    <row r="5" spans="1:8" ht="110.25" customHeight="1" thickBot="1" x14ac:dyDescent="0.3">
      <c r="A5" s="67" t="s">
        <v>1</v>
      </c>
      <c r="B5" s="68" t="s">
        <v>2</v>
      </c>
      <c r="C5" s="69" t="s">
        <v>3</v>
      </c>
      <c r="D5" s="69" t="s">
        <v>4</v>
      </c>
      <c r="E5" s="69" t="s">
        <v>5</v>
      </c>
      <c r="F5" s="69" t="s">
        <v>6</v>
      </c>
      <c r="G5" s="69" t="s">
        <v>7</v>
      </c>
      <c r="H5" s="69" t="s">
        <v>8</v>
      </c>
    </row>
    <row r="6" spans="1:8" x14ac:dyDescent="0.25">
      <c r="A6" s="6">
        <v>3</v>
      </c>
      <c r="B6" s="7" t="s">
        <v>9</v>
      </c>
      <c r="C6" s="8">
        <f>C7+C10+C11+C15+C18</f>
        <v>15359389</v>
      </c>
      <c r="D6" s="8">
        <f t="shared" ref="D6:F6" si="0">D7+D10+D11+D15+D18</f>
        <v>15812973</v>
      </c>
      <c r="E6" s="8">
        <f t="shared" si="0"/>
        <v>15991807</v>
      </c>
      <c r="F6" s="8">
        <f t="shared" si="0"/>
        <v>16003342</v>
      </c>
      <c r="G6" s="8">
        <f>G7+G10+G11+G15+G18</f>
        <v>11535</v>
      </c>
      <c r="H6" s="8">
        <f>H7+H10+H11+H15+H18</f>
        <v>15916197</v>
      </c>
    </row>
    <row r="7" spans="1:8" x14ac:dyDescent="0.25">
      <c r="A7" s="9">
        <v>30</v>
      </c>
      <c r="B7" s="10" t="s">
        <v>10</v>
      </c>
      <c r="C7" s="11">
        <f t="shared" ref="C7:H7" si="1">C8+C9</f>
        <v>7850000</v>
      </c>
      <c r="D7" s="11">
        <f t="shared" si="1"/>
        <v>8100000</v>
      </c>
      <c r="E7" s="11">
        <f t="shared" si="1"/>
        <v>8188329</v>
      </c>
      <c r="F7" s="11">
        <f t="shared" si="1"/>
        <v>8188329</v>
      </c>
      <c r="G7" s="11">
        <f t="shared" si="1"/>
        <v>0</v>
      </c>
      <c r="H7" s="11">
        <f t="shared" si="1"/>
        <v>8261082</v>
      </c>
    </row>
    <row r="8" spans="1:8" x14ac:dyDescent="0.25">
      <c r="A8" s="12">
        <v>3000</v>
      </c>
      <c r="B8" s="13" t="s">
        <v>11</v>
      </c>
      <c r="C8" s="14">
        <v>7250000</v>
      </c>
      <c r="D8" s="14">
        <v>7500000</v>
      </c>
      <c r="E8" s="14">
        <v>7555329</v>
      </c>
      <c r="F8" s="14">
        <v>7555329</v>
      </c>
      <c r="G8" s="14">
        <f>F8-E8</f>
        <v>0</v>
      </c>
      <c r="H8" s="14">
        <v>7634490</v>
      </c>
    </row>
    <row r="9" spans="1:8" x14ac:dyDescent="0.25">
      <c r="A9" s="12">
        <v>3030</v>
      </c>
      <c r="B9" s="13" t="s">
        <v>12</v>
      </c>
      <c r="C9" s="14">
        <v>600000</v>
      </c>
      <c r="D9" s="14">
        <v>600000</v>
      </c>
      <c r="E9" s="14">
        <v>633000</v>
      </c>
      <c r="F9" s="14">
        <v>633000</v>
      </c>
      <c r="G9" s="14">
        <f>F9-E9</f>
        <v>0</v>
      </c>
      <c r="H9" s="14">
        <v>626592</v>
      </c>
    </row>
    <row r="10" spans="1:8" x14ac:dyDescent="0.25">
      <c r="A10" s="9">
        <v>32</v>
      </c>
      <c r="B10" s="15" t="s">
        <v>13</v>
      </c>
      <c r="C10" s="16">
        <v>1706455</v>
      </c>
      <c r="D10" s="16">
        <v>1706555</v>
      </c>
      <c r="E10" s="16">
        <v>1724295</v>
      </c>
      <c r="F10" s="17">
        <v>1724295</v>
      </c>
      <c r="G10" s="18">
        <f>F10-E10</f>
        <v>0</v>
      </c>
      <c r="H10" s="16">
        <v>1660401</v>
      </c>
    </row>
    <row r="11" spans="1:8" x14ac:dyDescent="0.25">
      <c r="A11" s="9">
        <v>352</v>
      </c>
      <c r="B11" s="19" t="s">
        <v>14</v>
      </c>
      <c r="C11" s="11">
        <f>C12+C13+C14</f>
        <v>5636654</v>
      </c>
      <c r="D11" s="11">
        <f t="shared" ref="D11:H11" si="2">D12+D13+D14</f>
        <v>5643439</v>
      </c>
      <c r="E11" s="11">
        <f t="shared" si="2"/>
        <v>5643439</v>
      </c>
      <c r="F11" s="11">
        <f t="shared" si="2"/>
        <v>5657682</v>
      </c>
      <c r="G11" s="11">
        <f t="shared" si="2"/>
        <v>14243</v>
      </c>
      <c r="H11" s="11">
        <f t="shared" si="2"/>
        <v>5667595</v>
      </c>
    </row>
    <row r="12" spans="1:8" x14ac:dyDescent="0.25">
      <c r="A12" s="12"/>
      <c r="B12" s="13" t="s">
        <v>15</v>
      </c>
      <c r="C12" s="14">
        <v>2199038</v>
      </c>
      <c r="D12" s="14">
        <v>2202900</v>
      </c>
      <c r="E12" s="14">
        <v>2202900</v>
      </c>
      <c r="F12" s="14">
        <v>2202900</v>
      </c>
      <c r="G12" s="14">
        <f t="shared" ref="G12:G14" si="3">F12-E12</f>
        <v>0</v>
      </c>
      <c r="H12" s="14">
        <v>2202900</v>
      </c>
    </row>
    <row r="13" spans="1:8" x14ac:dyDescent="0.25">
      <c r="A13" s="12"/>
      <c r="B13" s="20" t="s">
        <v>16</v>
      </c>
      <c r="C13" s="14">
        <v>3437616</v>
      </c>
      <c r="D13" s="14">
        <v>3438997</v>
      </c>
      <c r="E13" s="14">
        <v>3438997</v>
      </c>
      <c r="F13" s="14">
        <v>3439140</v>
      </c>
      <c r="G13" s="14">
        <f t="shared" si="3"/>
        <v>143</v>
      </c>
      <c r="H13" s="14">
        <v>3439140</v>
      </c>
    </row>
    <row r="14" spans="1:8" x14ac:dyDescent="0.25">
      <c r="A14" s="12"/>
      <c r="B14" s="20" t="s">
        <v>17</v>
      </c>
      <c r="C14" s="21">
        <v>0</v>
      </c>
      <c r="D14" s="21">
        <v>1542</v>
      </c>
      <c r="E14" s="21">
        <v>1542</v>
      </c>
      <c r="F14" s="21">
        <v>15642</v>
      </c>
      <c r="G14" s="14">
        <f t="shared" si="3"/>
        <v>14100</v>
      </c>
      <c r="H14" s="21">
        <v>25555</v>
      </c>
    </row>
    <row r="15" spans="1:8" x14ac:dyDescent="0.25">
      <c r="A15" s="9">
        <v>350</v>
      </c>
      <c r="B15" s="22" t="s">
        <v>18</v>
      </c>
      <c r="C15" s="23">
        <f t="shared" ref="C15:H15" si="4">C16</f>
        <v>116280</v>
      </c>
      <c r="D15" s="23">
        <f t="shared" si="4"/>
        <v>303408</v>
      </c>
      <c r="E15" s="23">
        <f t="shared" si="4"/>
        <v>371943</v>
      </c>
      <c r="F15" s="23">
        <f t="shared" si="4"/>
        <v>369235</v>
      </c>
      <c r="G15" s="23">
        <f>G16</f>
        <v>-2708</v>
      </c>
      <c r="H15" s="23">
        <f t="shared" si="4"/>
        <v>294554</v>
      </c>
    </row>
    <row r="16" spans="1:8" x14ac:dyDescent="0.25">
      <c r="A16" s="12"/>
      <c r="B16" s="20" t="s">
        <v>19</v>
      </c>
      <c r="C16" s="21">
        <v>116280</v>
      </c>
      <c r="D16" s="21">
        <v>303408</v>
      </c>
      <c r="E16" s="21">
        <v>371943</v>
      </c>
      <c r="F16" s="21">
        <v>369235</v>
      </c>
      <c r="G16" s="18">
        <f>F16-E16</f>
        <v>-2708</v>
      </c>
      <c r="H16" s="21">
        <v>294554</v>
      </c>
    </row>
    <row r="17" spans="1:8" ht="0.75" customHeight="1" x14ac:dyDescent="0.25">
      <c r="A17" s="12"/>
      <c r="B17" s="20" t="s">
        <v>20</v>
      </c>
      <c r="C17" s="14"/>
      <c r="D17" s="14"/>
      <c r="E17" s="14"/>
      <c r="F17" s="14"/>
      <c r="G17" s="14">
        <f t="shared" ref="G17:G18" si="5">F17-E17</f>
        <v>0</v>
      </c>
      <c r="H17" s="14"/>
    </row>
    <row r="18" spans="1:8" x14ac:dyDescent="0.25">
      <c r="A18" s="9">
        <v>38</v>
      </c>
      <c r="B18" s="19" t="s">
        <v>21</v>
      </c>
      <c r="C18" s="24">
        <v>50000</v>
      </c>
      <c r="D18" s="24">
        <v>59571</v>
      </c>
      <c r="E18" s="24">
        <v>63801</v>
      </c>
      <c r="F18" s="24">
        <v>63801</v>
      </c>
      <c r="G18" s="14">
        <f t="shared" si="5"/>
        <v>0</v>
      </c>
      <c r="H18" s="24">
        <v>32565</v>
      </c>
    </row>
    <row r="19" spans="1:8" ht="0.75" customHeight="1" x14ac:dyDescent="0.25">
      <c r="A19" s="12"/>
      <c r="B19" s="25" t="s">
        <v>22</v>
      </c>
      <c r="C19" s="21"/>
      <c r="D19" s="21"/>
      <c r="E19" s="21"/>
      <c r="F19" s="21"/>
      <c r="G19" s="21"/>
      <c r="H19" s="21"/>
    </row>
    <row r="20" spans="1:8" hidden="1" x14ac:dyDescent="0.25">
      <c r="A20" s="12"/>
      <c r="B20" s="25" t="s">
        <v>23</v>
      </c>
      <c r="C20" s="21"/>
      <c r="D20" s="21"/>
      <c r="E20" s="21"/>
      <c r="F20" s="21"/>
      <c r="G20" s="21"/>
      <c r="H20" s="21"/>
    </row>
    <row r="21" spans="1:8" ht="30" hidden="1" x14ac:dyDescent="0.25">
      <c r="A21" s="12"/>
      <c r="B21" s="26" t="s">
        <v>24</v>
      </c>
      <c r="C21" s="21"/>
      <c r="D21" s="21"/>
      <c r="E21" s="21"/>
      <c r="F21" s="21"/>
      <c r="G21" s="21"/>
      <c r="H21" s="21"/>
    </row>
    <row r="22" spans="1:8" hidden="1" x14ac:dyDescent="0.25">
      <c r="A22" s="12"/>
      <c r="B22" s="27" t="s">
        <v>25</v>
      </c>
      <c r="C22" s="21"/>
      <c r="D22" s="21"/>
      <c r="E22" s="21"/>
      <c r="F22" s="21"/>
      <c r="G22" s="21"/>
      <c r="H22" s="21"/>
    </row>
    <row r="23" spans="1:8" hidden="1" x14ac:dyDescent="0.25">
      <c r="A23" s="12"/>
      <c r="B23" s="27" t="s">
        <v>26</v>
      </c>
      <c r="C23" s="21"/>
      <c r="D23" s="21"/>
      <c r="E23" s="21"/>
      <c r="F23" s="21"/>
      <c r="G23" s="21"/>
      <c r="H23" s="21"/>
    </row>
    <row r="24" spans="1:8" hidden="1" x14ac:dyDescent="0.25">
      <c r="A24" s="28"/>
      <c r="B24" s="29" t="s">
        <v>21</v>
      </c>
      <c r="C24" s="21"/>
      <c r="D24" s="21"/>
      <c r="E24" s="21"/>
      <c r="F24" s="21"/>
      <c r="G24" s="21"/>
      <c r="H24" s="21"/>
    </row>
    <row r="25" spans="1:8" hidden="1" x14ac:dyDescent="0.25">
      <c r="A25" s="12"/>
      <c r="B25" s="13" t="s">
        <v>27</v>
      </c>
      <c r="C25" s="21"/>
      <c r="D25" s="21"/>
      <c r="E25" s="21"/>
      <c r="F25" s="21"/>
      <c r="G25" s="21"/>
      <c r="H25" s="21"/>
    </row>
    <row r="26" spans="1:8" hidden="1" x14ac:dyDescent="0.25">
      <c r="A26" s="12"/>
      <c r="B26" s="13" t="s">
        <v>28</v>
      </c>
      <c r="C26" s="21"/>
      <c r="D26" s="21"/>
      <c r="E26" s="21"/>
      <c r="F26" s="21"/>
      <c r="G26" s="21"/>
      <c r="H26" s="21"/>
    </row>
    <row r="27" spans="1:8" hidden="1" x14ac:dyDescent="0.25">
      <c r="A27" s="12"/>
      <c r="B27" s="13" t="s">
        <v>29</v>
      </c>
      <c r="C27" s="21"/>
      <c r="D27" s="21"/>
      <c r="E27" s="21"/>
      <c r="F27" s="21"/>
      <c r="G27" s="21"/>
      <c r="H27" s="21"/>
    </row>
    <row r="28" spans="1:8" hidden="1" x14ac:dyDescent="0.25">
      <c r="A28" s="12"/>
      <c r="B28" s="13" t="s">
        <v>30</v>
      </c>
      <c r="C28" s="21"/>
      <c r="D28" s="21"/>
      <c r="E28" s="21"/>
      <c r="F28" s="21"/>
      <c r="G28" s="21"/>
      <c r="H28" s="21"/>
    </row>
    <row r="29" spans="1:8" x14ac:dyDescent="0.25">
      <c r="A29" s="30"/>
      <c r="B29" s="19" t="s">
        <v>31</v>
      </c>
      <c r="C29" s="11">
        <f t="shared" ref="C29:H29" si="6">C30+C34</f>
        <v>14634845</v>
      </c>
      <c r="D29" s="11">
        <f t="shared" si="6"/>
        <v>14783695</v>
      </c>
      <c r="E29" s="11">
        <f t="shared" si="6"/>
        <v>14987089</v>
      </c>
      <c r="F29" s="11">
        <f t="shared" si="6"/>
        <v>14998624</v>
      </c>
      <c r="G29" s="11">
        <f t="shared" si="6"/>
        <v>11535</v>
      </c>
      <c r="H29" s="11">
        <f t="shared" si="6"/>
        <v>14450383</v>
      </c>
    </row>
    <row r="30" spans="1:8" x14ac:dyDescent="0.25">
      <c r="A30" s="9">
        <v>4</v>
      </c>
      <c r="B30" s="19" t="s">
        <v>32</v>
      </c>
      <c r="C30" s="23">
        <f t="shared" ref="C30:D30" si="7">C31+C32</f>
        <v>1456948</v>
      </c>
      <c r="D30" s="23">
        <f t="shared" si="7"/>
        <v>1485588</v>
      </c>
      <c r="E30" s="23">
        <f>E31+E32</f>
        <v>1456155</v>
      </c>
      <c r="F30" s="23">
        <f>F31+F32</f>
        <v>1450669</v>
      </c>
      <c r="G30" s="23">
        <f>G31+G32</f>
        <v>-5486</v>
      </c>
      <c r="H30" s="23">
        <f>H31+H32</f>
        <v>1418682</v>
      </c>
    </row>
    <row r="31" spans="1:8" x14ac:dyDescent="0.25">
      <c r="A31" s="12">
        <v>41</v>
      </c>
      <c r="B31" s="31" t="s">
        <v>33</v>
      </c>
      <c r="C31" s="21">
        <v>1212983</v>
      </c>
      <c r="D31" s="21">
        <v>1205857</v>
      </c>
      <c r="E31" s="21">
        <v>1175368</v>
      </c>
      <c r="F31" s="21">
        <v>1175368</v>
      </c>
      <c r="G31" s="14">
        <f t="shared" ref="G31:G37" si="8">F31-E31</f>
        <v>0</v>
      </c>
      <c r="H31" s="21">
        <v>1121720</v>
      </c>
    </row>
    <row r="32" spans="1:8" x14ac:dyDescent="0.25">
      <c r="A32" s="12">
        <v>45</v>
      </c>
      <c r="B32" s="13" t="s">
        <v>34</v>
      </c>
      <c r="C32" s="21">
        <v>243965</v>
      </c>
      <c r="D32" s="21">
        <v>279731</v>
      </c>
      <c r="E32" s="21">
        <v>280787</v>
      </c>
      <c r="F32" s="21">
        <v>275301</v>
      </c>
      <c r="G32" s="14">
        <f t="shared" si="8"/>
        <v>-5486</v>
      </c>
      <c r="H32" s="21">
        <v>296962</v>
      </c>
    </row>
    <row r="33" spans="1:8" x14ac:dyDescent="0.25">
      <c r="A33" s="12"/>
      <c r="B33" s="31" t="s">
        <v>20</v>
      </c>
      <c r="C33" s="21"/>
      <c r="D33" s="21"/>
      <c r="E33" s="21"/>
      <c r="F33" s="21"/>
      <c r="G33" s="14">
        <f t="shared" si="8"/>
        <v>0</v>
      </c>
      <c r="H33" s="21"/>
    </row>
    <row r="34" spans="1:8" x14ac:dyDescent="0.25">
      <c r="A34" s="32"/>
      <c r="B34" s="19" t="s">
        <v>35</v>
      </c>
      <c r="C34" s="23">
        <f t="shared" ref="C34:H34" si="9">C35+C36+C37</f>
        <v>13177897</v>
      </c>
      <c r="D34" s="23">
        <f t="shared" si="9"/>
        <v>13298107</v>
      </c>
      <c r="E34" s="23">
        <f t="shared" si="9"/>
        <v>13530934</v>
      </c>
      <c r="F34" s="23">
        <f t="shared" si="9"/>
        <v>13547955</v>
      </c>
      <c r="G34" s="23">
        <f t="shared" si="9"/>
        <v>17021</v>
      </c>
      <c r="H34" s="23">
        <f t="shared" si="9"/>
        <v>13031701</v>
      </c>
    </row>
    <row r="35" spans="1:8" x14ac:dyDescent="0.25">
      <c r="A35" s="12">
        <v>50</v>
      </c>
      <c r="B35" s="13" t="s">
        <v>36</v>
      </c>
      <c r="C35" s="14">
        <v>8748274</v>
      </c>
      <c r="D35" s="14">
        <v>8760549</v>
      </c>
      <c r="E35" s="14">
        <v>8771631</v>
      </c>
      <c r="F35" s="14">
        <v>8771631</v>
      </c>
      <c r="G35" s="14">
        <f t="shared" si="8"/>
        <v>0</v>
      </c>
      <c r="H35" s="14">
        <v>8600687</v>
      </c>
    </row>
    <row r="36" spans="1:8" x14ac:dyDescent="0.25">
      <c r="A36" s="12">
        <v>55</v>
      </c>
      <c r="B36" s="13" t="s">
        <v>37</v>
      </c>
      <c r="C36" s="14">
        <v>4329623</v>
      </c>
      <c r="D36" s="14">
        <v>4518938</v>
      </c>
      <c r="E36" s="14">
        <v>4757534</v>
      </c>
      <c r="F36" s="14">
        <v>4776324</v>
      </c>
      <c r="G36" s="14">
        <f t="shared" si="8"/>
        <v>18790</v>
      </c>
      <c r="H36" s="14">
        <v>4425651</v>
      </c>
    </row>
    <row r="37" spans="1:8" x14ac:dyDescent="0.25">
      <c r="A37" s="12">
        <v>60</v>
      </c>
      <c r="B37" s="13" t="s">
        <v>38</v>
      </c>
      <c r="C37" s="14">
        <v>100000</v>
      </c>
      <c r="D37" s="14">
        <v>18620</v>
      </c>
      <c r="E37" s="14">
        <v>1769</v>
      </c>
      <c r="F37" s="14">
        <v>0</v>
      </c>
      <c r="G37" s="14">
        <f t="shared" si="8"/>
        <v>-1769</v>
      </c>
      <c r="H37" s="14">
        <v>5363</v>
      </c>
    </row>
    <row r="38" spans="1:8" x14ac:dyDescent="0.25">
      <c r="A38" s="33"/>
      <c r="B38" s="34" t="s">
        <v>39</v>
      </c>
      <c r="C38" s="11">
        <f t="shared" ref="C38:H38" si="10">C6-C29</f>
        <v>724544</v>
      </c>
      <c r="D38" s="11">
        <f t="shared" si="10"/>
        <v>1029278</v>
      </c>
      <c r="E38" s="11">
        <f t="shared" si="10"/>
        <v>1004718</v>
      </c>
      <c r="F38" s="11">
        <f t="shared" si="10"/>
        <v>1004718</v>
      </c>
      <c r="G38" s="11">
        <f t="shared" si="10"/>
        <v>0</v>
      </c>
      <c r="H38" s="11">
        <f t="shared" si="10"/>
        <v>1465814</v>
      </c>
    </row>
    <row r="39" spans="1:8" x14ac:dyDescent="0.25">
      <c r="A39" s="9"/>
      <c r="B39" s="10" t="s">
        <v>40</v>
      </c>
      <c r="C39" s="11">
        <f>C40-C41+C45-C46-C55-C42+C44</f>
        <v>-2061198</v>
      </c>
      <c r="D39" s="11">
        <f>D40-D41+D45-D46-D55-D42+D44+D54</f>
        <v>-2074786</v>
      </c>
      <c r="E39" s="11">
        <f>E40-E41+E45-E46-E55-E42+E44+E54</f>
        <v>-2050226</v>
      </c>
      <c r="F39" s="11">
        <f>F40-F41+F45-F46-F55-F42+F44+F54</f>
        <v>-2050226</v>
      </c>
      <c r="G39" s="11">
        <f>G40-G41+G45-G46-G55-G42+G44+G54</f>
        <v>0</v>
      </c>
      <c r="H39" s="11">
        <f>H40-H41+H45-H46+H53-H55-H42+H44+H54</f>
        <v>-2055812</v>
      </c>
    </row>
    <row r="40" spans="1:8" x14ac:dyDescent="0.25">
      <c r="A40" s="12">
        <v>38</v>
      </c>
      <c r="B40" s="13" t="s">
        <v>41</v>
      </c>
      <c r="C40" s="21">
        <v>100000</v>
      </c>
      <c r="D40" s="21">
        <v>100000</v>
      </c>
      <c r="E40" s="21">
        <v>68000</v>
      </c>
      <c r="F40" s="21">
        <v>68000</v>
      </c>
      <c r="G40" s="14">
        <f t="shared" ref="G40:G55" si="11">F40-E40</f>
        <v>0</v>
      </c>
      <c r="H40" s="21">
        <v>52529</v>
      </c>
    </row>
    <row r="41" spans="1:8" x14ac:dyDescent="0.25">
      <c r="A41" s="12">
        <v>15</v>
      </c>
      <c r="B41" s="13" t="s">
        <v>42</v>
      </c>
      <c r="C41" s="21">
        <v>2488127</v>
      </c>
      <c r="D41" s="21">
        <v>2617750</v>
      </c>
      <c r="E41" s="21">
        <v>2648770</v>
      </c>
      <c r="F41" s="21">
        <v>2648770</v>
      </c>
      <c r="G41" s="14">
        <f t="shared" si="11"/>
        <v>0</v>
      </c>
      <c r="H41" s="21">
        <v>2751117</v>
      </c>
    </row>
    <row r="42" spans="1:8" ht="0.75" customHeight="1" x14ac:dyDescent="0.25">
      <c r="A42" s="12">
        <v>15</v>
      </c>
      <c r="B42" s="12" t="s">
        <v>43</v>
      </c>
      <c r="C42" s="21"/>
      <c r="D42" s="21"/>
      <c r="E42" s="21"/>
      <c r="F42" s="21"/>
      <c r="G42" s="14">
        <f t="shared" si="11"/>
        <v>0</v>
      </c>
      <c r="H42" s="21"/>
    </row>
    <row r="43" spans="1:8" hidden="1" x14ac:dyDescent="0.25">
      <c r="A43" s="12">
        <v>153</v>
      </c>
      <c r="B43" s="13" t="s">
        <v>44</v>
      </c>
      <c r="C43" s="21"/>
      <c r="D43" s="21"/>
      <c r="E43" s="21"/>
      <c r="F43" s="21"/>
      <c r="G43" s="14">
        <f t="shared" si="11"/>
        <v>0</v>
      </c>
      <c r="H43" s="21"/>
    </row>
    <row r="44" spans="1:8" x14ac:dyDescent="0.25">
      <c r="A44" s="12">
        <v>103</v>
      </c>
      <c r="B44" s="13" t="s">
        <v>45</v>
      </c>
      <c r="C44" s="21">
        <v>15000</v>
      </c>
      <c r="D44" s="21">
        <v>15000</v>
      </c>
      <c r="E44" s="21">
        <v>15000</v>
      </c>
      <c r="F44" s="21">
        <v>15000</v>
      </c>
      <c r="G44" s="14">
        <f t="shared" si="11"/>
        <v>0</v>
      </c>
      <c r="H44" s="21">
        <v>15000</v>
      </c>
    </row>
    <row r="45" spans="1:8" x14ac:dyDescent="0.25">
      <c r="A45" s="12">
        <v>3502</v>
      </c>
      <c r="B45" s="13" t="s">
        <v>46</v>
      </c>
      <c r="C45" s="21">
        <v>838270</v>
      </c>
      <c r="D45" s="21">
        <v>889305</v>
      </c>
      <c r="E45" s="21">
        <v>963317</v>
      </c>
      <c r="F45" s="21">
        <v>963317</v>
      </c>
      <c r="G45" s="14">
        <f t="shared" si="11"/>
        <v>0</v>
      </c>
      <c r="H45" s="21">
        <v>1094587</v>
      </c>
    </row>
    <row r="46" spans="1:8" x14ac:dyDescent="0.25">
      <c r="A46" s="12">
        <v>4502</v>
      </c>
      <c r="B46" s="13" t="s">
        <v>47</v>
      </c>
      <c r="C46" s="21">
        <v>224847</v>
      </c>
      <c r="D46" s="21">
        <v>224847</v>
      </c>
      <c r="E46" s="21">
        <v>211279</v>
      </c>
      <c r="F46" s="21">
        <v>211279</v>
      </c>
      <c r="G46" s="14">
        <f t="shared" si="11"/>
        <v>0</v>
      </c>
      <c r="H46" s="21">
        <v>210640</v>
      </c>
    </row>
    <row r="47" spans="1:8" hidden="1" x14ac:dyDescent="0.25">
      <c r="A47" s="12"/>
      <c r="B47" s="13" t="s">
        <v>48</v>
      </c>
      <c r="C47" s="21"/>
      <c r="D47" s="21"/>
      <c r="E47" s="21"/>
      <c r="F47" s="21"/>
      <c r="G47" s="14">
        <f t="shared" si="11"/>
        <v>0</v>
      </c>
      <c r="H47" s="21"/>
    </row>
    <row r="48" spans="1:8" hidden="1" x14ac:dyDescent="0.25">
      <c r="A48" s="12"/>
      <c r="B48" s="13" t="s">
        <v>49</v>
      </c>
      <c r="C48" s="21"/>
      <c r="D48" s="21"/>
      <c r="E48" s="21"/>
      <c r="F48" s="21"/>
      <c r="G48" s="14">
        <f t="shared" si="11"/>
        <v>0</v>
      </c>
      <c r="H48" s="21"/>
    </row>
    <row r="49" spans="1:8" hidden="1" x14ac:dyDescent="0.25">
      <c r="A49" s="12"/>
      <c r="B49" s="35" t="s">
        <v>50</v>
      </c>
      <c r="C49" s="21"/>
      <c r="D49" s="21"/>
      <c r="E49" s="21"/>
      <c r="F49" s="21"/>
      <c r="G49" s="14">
        <f t="shared" si="11"/>
        <v>0</v>
      </c>
      <c r="H49" s="21"/>
    </row>
    <row r="50" spans="1:8" hidden="1" x14ac:dyDescent="0.25">
      <c r="A50" s="12"/>
      <c r="B50" s="35" t="s">
        <v>43</v>
      </c>
      <c r="C50" s="21"/>
      <c r="D50" s="21"/>
      <c r="E50" s="21"/>
      <c r="F50" s="21"/>
      <c r="G50" s="14">
        <f t="shared" si="11"/>
        <v>0</v>
      </c>
      <c r="H50" s="21"/>
    </row>
    <row r="51" spans="1:8" hidden="1" x14ac:dyDescent="0.25">
      <c r="A51" s="12"/>
      <c r="B51" s="35" t="s">
        <v>45</v>
      </c>
      <c r="C51" s="21"/>
      <c r="D51" s="21"/>
      <c r="E51" s="21"/>
      <c r="F51" s="21"/>
      <c r="G51" s="14">
        <f t="shared" si="11"/>
        <v>0</v>
      </c>
      <c r="H51" s="21"/>
    </row>
    <row r="52" spans="1:8" hidden="1" x14ac:dyDescent="0.25">
      <c r="A52" s="12"/>
      <c r="B52" s="13" t="s">
        <v>51</v>
      </c>
      <c r="C52" s="21"/>
      <c r="D52" s="21"/>
      <c r="E52" s="21"/>
      <c r="F52" s="21"/>
      <c r="G52" s="14">
        <f t="shared" si="11"/>
        <v>0</v>
      </c>
      <c r="H52" s="21"/>
    </row>
    <row r="53" spans="1:8" x14ac:dyDescent="0.25">
      <c r="A53" s="12">
        <v>15</v>
      </c>
      <c r="B53" s="13" t="s">
        <v>48</v>
      </c>
      <c r="C53" s="21"/>
      <c r="D53" s="21"/>
      <c r="E53" s="21"/>
      <c r="F53" s="21"/>
      <c r="G53" s="14"/>
      <c r="H53" s="21">
        <v>15000</v>
      </c>
    </row>
    <row r="54" spans="1:8" x14ac:dyDescent="0.25">
      <c r="A54" s="12">
        <v>65</v>
      </c>
      <c r="B54" s="13" t="s">
        <v>52</v>
      </c>
      <c r="C54" s="21">
        <v>0</v>
      </c>
      <c r="D54" s="21">
        <v>65000</v>
      </c>
      <c r="E54" s="21">
        <v>65000</v>
      </c>
      <c r="F54" s="21">
        <v>65000</v>
      </c>
      <c r="G54" s="14">
        <f t="shared" si="11"/>
        <v>0</v>
      </c>
      <c r="H54" s="21">
        <v>3857</v>
      </c>
    </row>
    <row r="55" spans="1:8" x14ac:dyDescent="0.25">
      <c r="A55" s="12">
        <v>65</v>
      </c>
      <c r="B55" s="13" t="s">
        <v>53</v>
      </c>
      <c r="C55" s="21">
        <v>301494</v>
      </c>
      <c r="D55" s="21">
        <v>301494</v>
      </c>
      <c r="E55" s="21">
        <v>301494</v>
      </c>
      <c r="F55" s="21">
        <v>301494</v>
      </c>
      <c r="G55" s="14">
        <f t="shared" si="11"/>
        <v>0</v>
      </c>
      <c r="H55" s="21">
        <v>275028</v>
      </c>
    </row>
    <row r="56" spans="1:8" x14ac:dyDescent="0.25">
      <c r="A56" s="9"/>
      <c r="B56" s="19" t="s">
        <v>54</v>
      </c>
      <c r="C56" s="11">
        <f t="shared" ref="C56:H56" si="12">C38+C39</f>
        <v>-1336654</v>
      </c>
      <c r="D56" s="11">
        <f t="shared" si="12"/>
        <v>-1045508</v>
      </c>
      <c r="E56" s="11">
        <f t="shared" si="12"/>
        <v>-1045508</v>
      </c>
      <c r="F56" s="11">
        <f t="shared" si="12"/>
        <v>-1045508</v>
      </c>
      <c r="G56" s="11">
        <f t="shared" si="12"/>
        <v>0</v>
      </c>
      <c r="H56" s="11">
        <f t="shared" si="12"/>
        <v>-589998</v>
      </c>
    </row>
    <row r="57" spans="1:8" x14ac:dyDescent="0.25">
      <c r="A57" s="9"/>
      <c r="B57" s="10" t="s">
        <v>55</v>
      </c>
      <c r="C57" s="11">
        <f t="shared" ref="C57:F57" si="13">C58-C59</f>
        <v>602516</v>
      </c>
      <c r="D57" s="11">
        <f t="shared" si="13"/>
        <v>602516</v>
      </c>
      <c r="E57" s="11">
        <f t="shared" si="13"/>
        <v>602516</v>
      </c>
      <c r="F57" s="11">
        <f t="shared" si="13"/>
        <v>602516</v>
      </c>
      <c r="G57" s="11">
        <f>G58-G59</f>
        <v>0</v>
      </c>
      <c r="H57" s="11">
        <f t="shared" ref="H57" si="14">H58-H59</f>
        <v>410665</v>
      </c>
    </row>
    <row r="58" spans="1:8" x14ac:dyDescent="0.25">
      <c r="A58" s="12"/>
      <c r="B58" s="36" t="s">
        <v>56</v>
      </c>
      <c r="C58" s="21">
        <v>1157500</v>
      </c>
      <c r="D58" s="21">
        <v>1157500</v>
      </c>
      <c r="E58" s="21">
        <v>1157500</v>
      </c>
      <c r="F58" s="21">
        <v>1157500</v>
      </c>
      <c r="G58" s="14">
        <f t="shared" ref="G58:G61" si="15">F58-E58</f>
        <v>0</v>
      </c>
      <c r="H58" s="21">
        <v>965650</v>
      </c>
    </row>
    <row r="59" spans="1:8" x14ac:dyDescent="0.25">
      <c r="A59" s="12"/>
      <c r="B59" s="36" t="s">
        <v>57</v>
      </c>
      <c r="C59" s="21">
        <v>554984</v>
      </c>
      <c r="D59" s="21">
        <v>554984</v>
      </c>
      <c r="E59" s="21">
        <v>554984</v>
      </c>
      <c r="F59" s="21">
        <v>554984</v>
      </c>
      <c r="G59" s="14">
        <f t="shared" si="15"/>
        <v>0</v>
      </c>
      <c r="H59" s="21">
        <v>554985</v>
      </c>
    </row>
    <row r="60" spans="1:8" x14ac:dyDescent="0.25">
      <c r="A60" s="9"/>
      <c r="B60" s="37" t="s">
        <v>58</v>
      </c>
      <c r="C60" s="23">
        <v>-95648</v>
      </c>
      <c r="D60" s="23">
        <v>-87794</v>
      </c>
      <c r="E60" s="23">
        <v>-87794</v>
      </c>
      <c r="F60" s="23">
        <v>-87794</v>
      </c>
      <c r="G60" s="23">
        <f t="shared" si="15"/>
        <v>0</v>
      </c>
      <c r="H60" s="23">
        <v>307016</v>
      </c>
    </row>
    <row r="61" spans="1:8" ht="30" customHeight="1" thickBot="1" x14ac:dyDescent="0.3">
      <c r="A61" s="38"/>
      <c r="B61" s="39" t="s">
        <v>59</v>
      </c>
      <c r="C61" s="40">
        <v>-829786</v>
      </c>
      <c r="D61" s="40">
        <v>-530786</v>
      </c>
      <c r="E61" s="41">
        <v>-530786</v>
      </c>
      <c r="F61" s="41">
        <v>-530786</v>
      </c>
      <c r="G61" s="42">
        <f t="shared" si="15"/>
        <v>0</v>
      </c>
      <c r="H61" s="41">
        <v>127684</v>
      </c>
    </row>
    <row r="62" spans="1:8" x14ac:dyDescent="0.25">
      <c r="A62" s="3"/>
      <c r="B62" s="3"/>
      <c r="C62" s="43"/>
      <c r="D62" s="43"/>
      <c r="E62" s="43"/>
      <c r="F62" s="43"/>
      <c r="G62" s="43"/>
      <c r="H62" s="43"/>
    </row>
    <row r="63" spans="1:8" ht="15.75" thickBot="1" x14ac:dyDescent="0.3">
      <c r="A63" s="3"/>
      <c r="B63" s="3"/>
      <c r="C63" s="43"/>
      <c r="D63" s="43"/>
      <c r="E63" s="43"/>
      <c r="F63" s="43"/>
      <c r="G63" s="43"/>
      <c r="H63" s="43"/>
    </row>
    <row r="64" spans="1:8" ht="15.75" thickBot="1" x14ac:dyDescent="0.3">
      <c r="A64" s="70" t="s">
        <v>60</v>
      </c>
      <c r="B64" s="71"/>
      <c r="C64" s="44"/>
      <c r="D64" s="44"/>
      <c r="E64" s="44"/>
      <c r="F64" s="44"/>
      <c r="G64" s="44"/>
      <c r="H64" s="44"/>
    </row>
    <row r="65" spans="1:8" x14ac:dyDescent="0.25">
      <c r="A65" s="45" t="s">
        <v>61</v>
      </c>
      <c r="B65" s="46" t="s">
        <v>62</v>
      </c>
      <c r="C65" s="8">
        <f t="shared" ref="C65:H65" si="16">SUM(C66:C72)</f>
        <v>1763958</v>
      </c>
      <c r="D65" s="8">
        <f t="shared" si="16"/>
        <v>1691016</v>
      </c>
      <c r="E65" s="8">
        <f t="shared" si="16"/>
        <v>1693374</v>
      </c>
      <c r="F65" s="8">
        <f t="shared" si="16"/>
        <v>1691639</v>
      </c>
      <c r="G65" s="8">
        <f t="shared" si="16"/>
        <v>-1735</v>
      </c>
      <c r="H65" s="8">
        <f t="shared" si="16"/>
        <v>1634446</v>
      </c>
    </row>
    <row r="66" spans="1:8" x14ac:dyDescent="0.25">
      <c r="A66" s="47" t="s">
        <v>63</v>
      </c>
      <c r="B66" s="43" t="s">
        <v>64</v>
      </c>
      <c r="C66" s="21">
        <v>101669</v>
      </c>
      <c r="D66" s="21">
        <v>101669</v>
      </c>
      <c r="E66" s="21">
        <v>101669</v>
      </c>
      <c r="F66" s="21">
        <v>101669</v>
      </c>
      <c r="G66" s="14">
        <f t="shared" ref="G66:G72" si="17">F66-E66</f>
        <v>0</v>
      </c>
      <c r="H66" s="21">
        <v>95333</v>
      </c>
    </row>
    <row r="67" spans="1:8" x14ac:dyDescent="0.25">
      <c r="A67" s="48" t="s">
        <v>65</v>
      </c>
      <c r="B67" s="43" t="s">
        <v>66</v>
      </c>
      <c r="C67" s="21">
        <v>1064158</v>
      </c>
      <c r="D67" s="21">
        <v>1072596</v>
      </c>
      <c r="E67" s="21">
        <v>1091805</v>
      </c>
      <c r="F67" s="21">
        <v>1091839</v>
      </c>
      <c r="G67" s="14">
        <f t="shared" si="17"/>
        <v>34</v>
      </c>
      <c r="H67" s="21">
        <v>1067907</v>
      </c>
    </row>
    <row r="68" spans="1:8" x14ac:dyDescent="0.25">
      <c r="A68" s="48" t="s">
        <v>67</v>
      </c>
      <c r="B68" s="43" t="s">
        <v>68</v>
      </c>
      <c r="C68" s="21">
        <v>100000</v>
      </c>
      <c r="D68" s="21">
        <v>18620</v>
      </c>
      <c r="E68" s="21">
        <v>1769</v>
      </c>
      <c r="F68" s="21">
        <v>0</v>
      </c>
      <c r="G68" s="14">
        <f t="shared" si="17"/>
        <v>-1769</v>
      </c>
      <c r="H68" s="21">
        <v>0</v>
      </c>
    </row>
    <row r="69" spans="1:8" x14ac:dyDescent="0.25">
      <c r="A69" s="48" t="s">
        <v>69</v>
      </c>
      <c r="B69" s="43" t="s">
        <v>70</v>
      </c>
      <c r="C69" s="21">
        <v>48528</v>
      </c>
      <c r="D69" s="21">
        <v>48528</v>
      </c>
      <c r="E69" s="21">
        <v>48528</v>
      </c>
      <c r="F69" s="21">
        <v>48528</v>
      </c>
      <c r="G69" s="14">
        <f t="shared" si="17"/>
        <v>0</v>
      </c>
      <c r="H69" s="21">
        <v>47857</v>
      </c>
    </row>
    <row r="70" spans="1:8" x14ac:dyDescent="0.25">
      <c r="A70" s="49" t="s">
        <v>71</v>
      </c>
      <c r="B70" s="43" t="s">
        <v>72</v>
      </c>
      <c r="C70" s="21">
        <v>19695</v>
      </c>
      <c r="D70" s="21">
        <v>19695</v>
      </c>
      <c r="E70" s="21">
        <v>19695</v>
      </c>
      <c r="F70" s="21">
        <v>19695</v>
      </c>
      <c r="G70" s="14">
        <f t="shared" si="17"/>
        <v>0</v>
      </c>
      <c r="H70" s="21">
        <v>19247</v>
      </c>
    </row>
    <row r="71" spans="1:8" x14ac:dyDescent="0.25">
      <c r="A71" s="48" t="s">
        <v>73</v>
      </c>
      <c r="B71" s="43" t="s">
        <v>74</v>
      </c>
      <c r="C71" s="21">
        <v>128414</v>
      </c>
      <c r="D71" s="21">
        <v>128414</v>
      </c>
      <c r="E71" s="21">
        <v>128414</v>
      </c>
      <c r="F71" s="21">
        <v>128414</v>
      </c>
      <c r="G71" s="14">
        <f t="shared" si="17"/>
        <v>0</v>
      </c>
      <c r="H71" s="21">
        <v>129074</v>
      </c>
    </row>
    <row r="72" spans="1:8" x14ac:dyDescent="0.25">
      <c r="A72" s="48" t="s">
        <v>75</v>
      </c>
      <c r="B72" s="43" t="s">
        <v>76</v>
      </c>
      <c r="C72" s="21">
        <v>301494</v>
      </c>
      <c r="D72" s="21">
        <v>301494</v>
      </c>
      <c r="E72" s="21">
        <v>301494</v>
      </c>
      <c r="F72" s="21">
        <v>301494</v>
      </c>
      <c r="G72" s="14">
        <f t="shared" si="17"/>
        <v>0</v>
      </c>
      <c r="H72" s="21">
        <v>275028</v>
      </c>
    </row>
    <row r="73" spans="1:8" x14ac:dyDescent="0.25">
      <c r="A73" s="50" t="s">
        <v>77</v>
      </c>
      <c r="B73" s="51" t="s">
        <v>78</v>
      </c>
      <c r="C73" s="11">
        <f t="shared" ref="C73:H73" si="18">C74</f>
        <v>11940</v>
      </c>
      <c r="D73" s="11">
        <f t="shared" si="18"/>
        <v>11940</v>
      </c>
      <c r="E73" s="11">
        <f t="shared" si="18"/>
        <v>11940</v>
      </c>
      <c r="F73" s="11">
        <f t="shared" si="18"/>
        <v>11940</v>
      </c>
      <c r="G73" s="11">
        <f t="shared" si="18"/>
        <v>0</v>
      </c>
      <c r="H73" s="11">
        <f t="shared" si="18"/>
        <v>11316</v>
      </c>
    </row>
    <row r="74" spans="1:8" x14ac:dyDescent="0.25">
      <c r="A74" s="49" t="s">
        <v>79</v>
      </c>
      <c r="B74" s="43" t="s">
        <v>80</v>
      </c>
      <c r="C74" s="21">
        <v>11940</v>
      </c>
      <c r="D74" s="21">
        <v>11940</v>
      </c>
      <c r="E74" s="21">
        <v>11940</v>
      </c>
      <c r="F74" s="21">
        <v>11940</v>
      </c>
      <c r="G74" s="14">
        <f t="shared" ref="G74" si="19">F74-E74</f>
        <v>0</v>
      </c>
      <c r="H74" s="21">
        <v>11316</v>
      </c>
    </row>
    <row r="75" spans="1:8" x14ac:dyDescent="0.25">
      <c r="A75" s="50" t="s">
        <v>81</v>
      </c>
      <c r="B75" s="52" t="s">
        <v>82</v>
      </c>
      <c r="C75" s="53">
        <f t="shared" ref="C75:H75" si="20">C76+C77</f>
        <v>53000</v>
      </c>
      <c r="D75" s="53">
        <f t="shared" si="20"/>
        <v>54500</v>
      </c>
      <c r="E75" s="53">
        <f t="shared" si="20"/>
        <v>58646</v>
      </c>
      <c r="F75" s="53">
        <f t="shared" si="20"/>
        <v>58646</v>
      </c>
      <c r="G75" s="53">
        <f t="shared" si="20"/>
        <v>0</v>
      </c>
      <c r="H75" s="53">
        <f t="shared" si="20"/>
        <v>60803</v>
      </c>
    </row>
    <row r="76" spans="1:8" x14ac:dyDescent="0.25">
      <c r="A76" s="49" t="s">
        <v>83</v>
      </c>
      <c r="B76" s="54" t="s">
        <v>84</v>
      </c>
      <c r="C76" s="21">
        <v>3000</v>
      </c>
      <c r="D76" s="21">
        <v>8500</v>
      </c>
      <c r="E76" s="21">
        <v>8500</v>
      </c>
      <c r="F76" s="21">
        <v>8500</v>
      </c>
      <c r="G76" s="14">
        <f t="shared" ref="G76:G77" si="21">F76-E76</f>
        <v>0</v>
      </c>
      <c r="H76" s="21">
        <v>10657</v>
      </c>
    </row>
    <row r="77" spans="1:8" x14ac:dyDescent="0.25">
      <c r="A77" s="55" t="s">
        <v>83</v>
      </c>
      <c r="B77" s="56" t="s">
        <v>85</v>
      </c>
      <c r="C77" s="21">
        <v>50000</v>
      </c>
      <c r="D77" s="21">
        <v>46000</v>
      </c>
      <c r="E77" s="21">
        <v>50146</v>
      </c>
      <c r="F77" s="21">
        <v>50146</v>
      </c>
      <c r="G77" s="14">
        <f t="shared" si="21"/>
        <v>0</v>
      </c>
      <c r="H77" s="21">
        <v>50146</v>
      </c>
    </row>
    <row r="78" spans="1:8" x14ac:dyDescent="0.25">
      <c r="A78" s="57" t="s">
        <v>86</v>
      </c>
      <c r="B78" s="58" t="s">
        <v>87</v>
      </c>
      <c r="C78" s="11">
        <f t="shared" ref="C78:H78" si="22">SUM(C79:C83)</f>
        <v>514251</v>
      </c>
      <c r="D78" s="11">
        <f t="shared" si="22"/>
        <v>514292</v>
      </c>
      <c r="E78" s="11">
        <f t="shared" si="22"/>
        <v>503428</v>
      </c>
      <c r="F78" s="11">
        <f t="shared" si="22"/>
        <v>503428</v>
      </c>
      <c r="G78" s="11">
        <f t="shared" si="22"/>
        <v>0</v>
      </c>
      <c r="H78" s="11">
        <f t="shared" si="22"/>
        <v>511225</v>
      </c>
    </row>
    <row r="79" spans="1:8" x14ac:dyDescent="0.25">
      <c r="A79" s="48" t="s">
        <v>88</v>
      </c>
      <c r="B79" s="43" t="s">
        <v>89</v>
      </c>
      <c r="C79" s="21">
        <v>20000</v>
      </c>
      <c r="D79" s="21">
        <v>17000</v>
      </c>
      <c r="E79" s="21">
        <v>6800</v>
      </c>
      <c r="F79" s="21">
        <v>6800</v>
      </c>
      <c r="G79" s="14">
        <f t="shared" ref="G79:G83" si="23">F79-E79</f>
        <v>0</v>
      </c>
      <c r="H79" s="21">
        <v>2856</v>
      </c>
    </row>
    <row r="80" spans="1:8" x14ac:dyDescent="0.25">
      <c r="A80" s="48" t="s">
        <v>90</v>
      </c>
      <c r="B80" s="43" t="s">
        <v>91</v>
      </c>
      <c r="C80" s="21">
        <v>366471</v>
      </c>
      <c r="D80" s="21">
        <v>367852</v>
      </c>
      <c r="E80" s="21">
        <v>367852</v>
      </c>
      <c r="F80" s="21">
        <v>367852</v>
      </c>
      <c r="G80" s="14">
        <f t="shared" si="23"/>
        <v>0</v>
      </c>
      <c r="H80" s="21">
        <v>376834</v>
      </c>
    </row>
    <row r="81" spans="1:8" x14ac:dyDescent="0.25">
      <c r="A81" s="48" t="s">
        <v>92</v>
      </c>
      <c r="B81" s="43" t="s">
        <v>93</v>
      </c>
      <c r="C81" s="21">
        <v>9950</v>
      </c>
      <c r="D81" s="21">
        <v>9950</v>
      </c>
      <c r="E81" s="21">
        <v>9950</v>
      </c>
      <c r="F81" s="21">
        <v>9950</v>
      </c>
      <c r="G81" s="14">
        <f t="shared" si="23"/>
        <v>0</v>
      </c>
      <c r="H81" s="21">
        <v>9950</v>
      </c>
    </row>
    <row r="82" spans="1:8" x14ac:dyDescent="0.25">
      <c r="A82" s="49" t="s">
        <v>94</v>
      </c>
      <c r="B82" s="43" t="s">
        <v>95</v>
      </c>
      <c r="C82" s="21">
        <v>108322</v>
      </c>
      <c r="D82" s="21">
        <v>109982</v>
      </c>
      <c r="E82" s="21">
        <v>109982</v>
      </c>
      <c r="F82" s="21">
        <v>109982</v>
      </c>
      <c r="G82" s="14">
        <f t="shared" si="23"/>
        <v>0</v>
      </c>
      <c r="H82" s="21">
        <v>112680</v>
      </c>
    </row>
    <row r="83" spans="1:8" x14ac:dyDescent="0.25">
      <c r="A83" s="49" t="s">
        <v>96</v>
      </c>
      <c r="B83" s="43" t="s">
        <v>97</v>
      </c>
      <c r="C83" s="21">
        <v>9508</v>
      </c>
      <c r="D83" s="21">
        <v>9508</v>
      </c>
      <c r="E83" s="21">
        <v>8844</v>
      </c>
      <c r="F83" s="21">
        <v>8844</v>
      </c>
      <c r="G83" s="14">
        <f t="shared" si="23"/>
        <v>0</v>
      </c>
      <c r="H83" s="21">
        <v>8905</v>
      </c>
    </row>
    <row r="84" spans="1:8" x14ac:dyDescent="0.25">
      <c r="A84" s="57" t="s">
        <v>98</v>
      </c>
      <c r="B84" s="59" t="s">
        <v>99</v>
      </c>
      <c r="C84" s="11">
        <f t="shared" ref="C84:H84" si="24">SUM(C85:C89)</f>
        <v>873093</v>
      </c>
      <c r="D84" s="11">
        <f t="shared" si="24"/>
        <v>877543</v>
      </c>
      <c r="E84" s="11">
        <f t="shared" si="24"/>
        <v>920571</v>
      </c>
      <c r="F84" s="11">
        <f t="shared" si="24"/>
        <v>920571</v>
      </c>
      <c r="G84" s="11">
        <f t="shared" si="24"/>
        <v>0</v>
      </c>
      <c r="H84" s="11">
        <f t="shared" si="24"/>
        <v>768339</v>
      </c>
    </row>
    <row r="85" spans="1:8" x14ac:dyDescent="0.25">
      <c r="A85" s="47" t="s">
        <v>100</v>
      </c>
      <c r="B85" s="43" t="s">
        <v>101</v>
      </c>
      <c r="C85" s="21">
        <v>51870</v>
      </c>
      <c r="D85" s="21">
        <v>53870</v>
      </c>
      <c r="E85" s="21">
        <v>55617</v>
      </c>
      <c r="F85" s="21">
        <v>55617</v>
      </c>
      <c r="G85" s="14">
        <f t="shared" ref="G85:G89" si="25">F85-E85</f>
        <v>0</v>
      </c>
      <c r="H85" s="21">
        <v>62476</v>
      </c>
    </row>
    <row r="86" spans="1:8" ht="13.5" customHeight="1" x14ac:dyDescent="0.25">
      <c r="A86" s="49" t="s">
        <v>102</v>
      </c>
      <c r="B86" s="60" t="s">
        <v>103</v>
      </c>
      <c r="C86" s="21">
        <v>514821</v>
      </c>
      <c r="D86" s="21">
        <v>517271</v>
      </c>
      <c r="E86" s="21">
        <v>551247</v>
      </c>
      <c r="F86" s="21">
        <v>551247</v>
      </c>
      <c r="G86" s="14">
        <f t="shared" si="25"/>
        <v>0</v>
      </c>
      <c r="H86" s="21">
        <v>424538</v>
      </c>
    </row>
    <row r="87" spans="1:8" x14ac:dyDescent="0.25">
      <c r="A87" s="49" t="s">
        <v>102</v>
      </c>
      <c r="B87" s="54" t="s">
        <v>104</v>
      </c>
      <c r="C87" s="21">
        <v>191574</v>
      </c>
      <c r="D87" s="21">
        <v>191574</v>
      </c>
      <c r="E87" s="21">
        <v>191574</v>
      </c>
      <c r="F87" s="21">
        <v>191574</v>
      </c>
      <c r="G87" s="14">
        <f t="shared" si="25"/>
        <v>0</v>
      </c>
      <c r="H87" s="21">
        <v>171076</v>
      </c>
    </row>
    <row r="88" spans="1:8" x14ac:dyDescent="0.25">
      <c r="A88" s="48" t="s">
        <v>102</v>
      </c>
      <c r="B88" s="54" t="s">
        <v>105</v>
      </c>
      <c r="C88" s="21">
        <v>112168</v>
      </c>
      <c r="D88" s="21">
        <v>112168</v>
      </c>
      <c r="E88" s="21">
        <v>119473</v>
      </c>
      <c r="F88" s="21">
        <v>119473</v>
      </c>
      <c r="G88" s="14">
        <f t="shared" si="25"/>
        <v>0</v>
      </c>
      <c r="H88" s="21">
        <v>108427</v>
      </c>
    </row>
    <row r="89" spans="1:8" x14ac:dyDescent="0.25">
      <c r="A89" s="55" t="s">
        <v>106</v>
      </c>
      <c r="B89" s="43" t="s">
        <v>107</v>
      </c>
      <c r="C89" s="21">
        <v>2660</v>
      </c>
      <c r="D89" s="21">
        <v>2660</v>
      </c>
      <c r="E89" s="21">
        <v>2660</v>
      </c>
      <c r="F89" s="21">
        <v>2660</v>
      </c>
      <c r="G89" s="14">
        <f t="shared" si="25"/>
        <v>0</v>
      </c>
      <c r="H89" s="21">
        <v>1822</v>
      </c>
    </row>
    <row r="90" spans="1:8" x14ac:dyDescent="0.25">
      <c r="A90" s="57" t="s">
        <v>108</v>
      </c>
      <c r="B90" s="59" t="s">
        <v>109</v>
      </c>
      <c r="C90" s="11">
        <f t="shared" ref="C90:H90" si="26">SUM(C91:C99)</f>
        <v>460783</v>
      </c>
      <c r="D90" s="11">
        <f t="shared" si="26"/>
        <v>480619</v>
      </c>
      <c r="E90" s="11">
        <f t="shared" si="26"/>
        <v>467051</v>
      </c>
      <c r="F90" s="11">
        <f t="shared" si="26"/>
        <v>463034</v>
      </c>
      <c r="G90" s="11">
        <f t="shared" si="26"/>
        <v>-4017</v>
      </c>
      <c r="H90" s="11">
        <f t="shared" si="26"/>
        <v>468766</v>
      </c>
    </row>
    <row r="91" spans="1:8" x14ac:dyDescent="0.25">
      <c r="A91" s="49" t="s">
        <v>110</v>
      </c>
      <c r="B91" s="54" t="s">
        <v>111</v>
      </c>
      <c r="C91" s="21">
        <v>141908</v>
      </c>
      <c r="D91" s="21">
        <v>141908</v>
      </c>
      <c r="E91" s="21">
        <v>129612</v>
      </c>
      <c r="F91" s="21">
        <v>129612</v>
      </c>
      <c r="G91" s="14">
        <f t="shared" ref="G91:G99" si="27">F91-E91</f>
        <v>0</v>
      </c>
      <c r="H91" s="21">
        <v>103008</v>
      </c>
    </row>
    <row r="92" spans="1:8" x14ac:dyDescent="0.25">
      <c r="A92" s="48" t="s">
        <v>112</v>
      </c>
      <c r="B92" s="61" t="s">
        <v>113</v>
      </c>
      <c r="C92" s="21">
        <v>107000</v>
      </c>
      <c r="D92" s="21">
        <v>107000</v>
      </c>
      <c r="E92" s="21">
        <v>107000</v>
      </c>
      <c r="F92" s="21">
        <v>107000</v>
      </c>
      <c r="G92" s="14">
        <f t="shared" si="27"/>
        <v>0</v>
      </c>
      <c r="H92" s="21">
        <v>124878</v>
      </c>
    </row>
    <row r="93" spans="1:8" x14ac:dyDescent="0.25">
      <c r="A93" s="49" t="s">
        <v>114</v>
      </c>
      <c r="B93" s="61" t="s">
        <v>115</v>
      </c>
      <c r="C93" s="21">
        <v>28850</v>
      </c>
      <c r="D93" s="21">
        <v>27450</v>
      </c>
      <c r="E93" s="21">
        <v>27450</v>
      </c>
      <c r="F93" s="21">
        <v>27450</v>
      </c>
      <c r="G93" s="14">
        <f t="shared" si="27"/>
        <v>0</v>
      </c>
      <c r="H93" s="21">
        <v>29816</v>
      </c>
    </row>
    <row r="94" spans="1:8" x14ac:dyDescent="0.25">
      <c r="A94" s="48" t="s">
        <v>114</v>
      </c>
      <c r="B94" s="54" t="s">
        <v>116</v>
      </c>
      <c r="C94" s="21">
        <v>133002</v>
      </c>
      <c r="D94" s="21">
        <v>133002</v>
      </c>
      <c r="E94" s="21">
        <v>131730</v>
      </c>
      <c r="F94" s="21">
        <v>131730</v>
      </c>
      <c r="G94" s="14">
        <f t="shared" si="27"/>
        <v>0</v>
      </c>
      <c r="H94" s="21">
        <v>138733</v>
      </c>
    </row>
    <row r="95" spans="1:8" x14ac:dyDescent="0.25">
      <c r="A95" s="49" t="s">
        <v>114</v>
      </c>
      <c r="B95" s="54" t="s">
        <v>117</v>
      </c>
      <c r="C95" s="21">
        <v>12000</v>
      </c>
      <c r="D95" s="21">
        <v>12000</v>
      </c>
      <c r="E95" s="21">
        <v>12000</v>
      </c>
      <c r="F95" s="21">
        <v>12000</v>
      </c>
      <c r="G95" s="14">
        <f t="shared" si="27"/>
        <v>0</v>
      </c>
      <c r="H95" s="21">
        <v>12000</v>
      </c>
    </row>
    <row r="96" spans="1:8" x14ac:dyDescent="0.25">
      <c r="A96" s="49" t="s">
        <v>114</v>
      </c>
      <c r="B96" s="54" t="s">
        <v>118</v>
      </c>
      <c r="C96" s="21">
        <v>1500</v>
      </c>
      <c r="D96" s="21">
        <v>1500</v>
      </c>
      <c r="E96" s="21">
        <v>1500</v>
      </c>
      <c r="F96" s="21">
        <v>1500</v>
      </c>
      <c r="G96" s="14">
        <f t="shared" si="27"/>
        <v>0</v>
      </c>
      <c r="H96" s="21">
        <v>568</v>
      </c>
    </row>
    <row r="97" spans="1:8" x14ac:dyDescent="0.25">
      <c r="A97" s="49" t="s">
        <v>114</v>
      </c>
      <c r="B97" s="54" t="s">
        <v>119</v>
      </c>
      <c r="C97" s="21">
        <v>7000</v>
      </c>
      <c r="D97" s="21">
        <v>7000</v>
      </c>
      <c r="E97" s="21">
        <v>7000</v>
      </c>
      <c r="F97" s="21">
        <v>8619</v>
      </c>
      <c r="G97" s="14">
        <f t="shared" si="27"/>
        <v>1619</v>
      </c>
      <c r="H97" s="21">
        <v>7324</v>
      </c>
    </row>
    <row r="98" spans="1:8" x14ac:dyDescent="0.25">
      <c r="A98" s="49" t="s">
        <v>114</v>
      </c>
      <c r="B98" s="54" t="s">
        <v>120</v>
      </c>
      <c r="C98" s="21">
        <v>0</v>
      </c>
      <c r="D98" s="21">
        <v>21236</v>
      </c>
      <c r="E98" s="21">
        <v>21236</v>
      </c>
      <c r="F98" s="21">
        <v>15600</v>
      </c>
      <c r="G98" s="14">
        <f t="shared" si="27"/>
        <v>-5636</v>
      </c>
      <c r="H98" s="21">
        <v>15600</v>
      </c>
    </row>
    <row r="99" spans="1:8" x14ac:dyDescent="0.25">
      <c r="A99" s="49" t="s">
        <v>114</v>
      </c>
      <c r="B99" s="54" t="s">
        <v>121</v>
      </c>
      <c r="C99" s="21">
        <v>29523</v>
      </c>
      <c r="D99" s="21">
        <v>29523</v>
      </c>
      <c r="E99" s="21">
        <v>29523</v>
      </c>
      <c r="F99" s="21">
        <v>29523</v>
      </c>
      <c r="G99" s="14">
        <f t="shared" si="27"/>
        <v>0</v>
      </c>
      <c r="H99" s="21">
        <v>36839</v>
      </c>
    </row>
    <row r="100" spans="1:8" x14ac:dyDescent="0.25">
      <c r="A100" s="57" t="s">
        <v>122</v>
      </c>
      <c r="B100" s="59" t="s">
        <v>123</v>
      </c>
      <c r="C100" s="11">
        <f t="shared" ref="C100:H100" si="28">SUM(C101:C104)</f>
        <v>93074</v>
      </c>
      <c r="D100" s="11">
        <f t="shared" si="28"/>
        <v>93074</v>
      </c>
      <c r="E100" s="11">
        <f t="shared" si="28"/>
        <v>93074</v>
      </c>
      <c r="F100" s="11">
        <f t="shared" si="28"/>
        <v>93074</v>
      </c>
      <c r="G100" s="11">
        <f t="shared" si="28"/>
        <v>0</v>
      </c>
      <c r="H100" s="11">
        <f t="shared" si="28"/>
        <v>88884</v>
      </c>
    </row>
    <row r="101" spans="1:8" x14ac:dyDescent="0.25">
      <c r="A101" s="48" t="s">
        <v>124</v>
      </c>
      <c r="B101" s="54" t="s">
        <v>125</v>
      </c>
      <c r="C101" s="21">
        <v>66331</v>
      </c>
      <c r="D101" s="21">
        <v>66331</v>
      </c>
      <c r="E101" s="21">
        <v>66331</v>
      </c>
      <c r="F101" s="21">
        <v>66331</v>
      </c>
      <c r="G101" s="14">
        <f t="shared" ref="G101:G104" si="29">F101-E101</f>
        <v>0</v>
      </c>
      <c r="H101" s="21">
        <v>66722</v>
      </c>
    </row>
    <row r="102" spans="1:8" x14ac:dyDescent="0.25">
      <c r="A102" s="48" t="s">
        <v>124</v>
      </c>
      <c r="B102" s="54" t="s">
        <v>126</v>
      </c>
      <c r="C102" s="21">
        <v>13095</v>
      </c>
      <c r="D102" s="21">
        <v>13095</v>
      </c>
      <c r="E102" s="21">
        <v>13095</v>
      </c>
      <c r="F102" s="21">
        <v>13095</v>
      </c>
      <c r="G102" s="14">
        <f t="shared" si="29"/>
        <v>0</v>
      </c>
      <c r="H102" s="21">
        <v>16821</v>
      </c>
    </row>
    <row r="103" spans="1:8" x14ac:dyDescent="0.25">
      <c r="A103" s="48" t="s">
        <v>124</v>
      </c>
      <c r="B103" s="54" t="s">
        <v>127</v>
      </c>
      <c r="C103" s="21">
        <v>2030</v>
      </c>
      <c r="D103" s="21">
        <v>2030</v>
      </c>
      <c r="E103" s="21">
        <v>2030</v>
      </c>
      <c r="F103" s="21">
        <v>2030</v>
      </c>
      <c r="G103" s="14">
        <f t="shared" si="29"/>
        <v>0</v>
      </c>
      <c r="H103" s="21">
        <v>2069</v>
      </c>
    </row>
    <row r="104" spans="1:8" x14ac:dyDescent="0.25">
      <c r="A104" s="49" t="s">
        <v>128</v>
      </c>
      <c r="B104" s="54" t="s">
        <v>129</v>
      </c>
      <c r="C104" s="21">
        <v>11618</v>
      </c>
      <c r="D104" s="21">
        <v>11618</v>
      </c>
      <c r="E104" s="21">
        <v>11618</v>
      </c>
      <c r="F104" s="21">
        <v>11618</v>
      </c>
      <c r="G104" s="14">
        <f t="shared" si="29"/>
        <v>0</v>
      </c>
      <c r="H104" s="21">
        <v>3272</v>
      </c>
    </row>
    <row r="105" spans="1:8" x14ac:dyDescent="0.25">
      <c r="A105" s="57" t="s">
        <v>130</v>
      </c>
      <c r="B105" s="59" t="s">
        <v>131</v>
      </c>
      <c r="C105" s="11">
        <f t="shared" ref="C105:H105" si="30">SUM(C106:C137)</f>
        <v>1976121</v>
      </c>
      <c r="D105" s="11">
        <f t="shared" si="30"/>
        <v>2117302</v>
      </c>
      <c r="E105" s="11">
        <f t="shared" si="30"/>
        <v>2134706</v>
      </c>
      <c r="F105" s="11">
        <f t="shared" si="30"/>
        <v>2139032</v>
      </c>
      <c r="G105" s="11">
        <f t="shared" si="30"/>
        <v>4326</v>
      </c>
      <c r="H105" s="11">
        <f t="shared" si="30"/>
        <v>2094838</v>
      </c>
    </row>
    <row r="106" spans="1:8" x14ac:dyDescent="0.25">
      <c r="A106" s="49" t="s">
        <v>132</v>
      </c>
      <c r="B106" s="43" t="s">
        <v>133</v>
      </c>
      <c r="C106" s="21">
        <v>71187</v>
      </c>
      <c r="D106" s="21">
        <v>71199</v>
      </c>
      <c r="E106" s="21">
        <v>71199</v>
      </c>
      <c r="F106" s="21">
        <v>71199</v>
      </c>
      <c r="G106" s="14">
        <f t="shared" ref="G106:G137" si="31">F106-E106</f>
        <v>0</v>
      </c>
      <c r="H106" s="21">
        <v>62531</v>
      </c>
    </row>
    <row r="107" spans="1:8" x14ac:dyDescent="0.25">
      <c r="A107" s="49" t="s">
        <v>132</v>
      </c>
      <c r="B107" s="43" t="s">
        <v>134</v>
      </c>
      <c r="C107" s="21">
        <v>10600</v>
      </c>
      <c r="D107" s="21">
        <v>10600</v>
      </c>
      <c r="E107" s="21">
        <v>10600</v>
      </c>
      <c r="F107" s="21">
        <v>10600</v>
      </c>
      <c r="G107" s="14">
        <f t="shared" si="31"/>
        <v>0</v>
      </c>
      <c r="H107" s="21">
        <v>4173</v>
      </c>
    </row>
    <row r="108" spans="1:8" x14ac:dyDescent="0.25">
      <c r="A108" s="49" t="s">
        <v>132</v>
      </c>
      <c r="B108" s="54" t="s">
        <v>135</v>
      </c>
      <c r="C108" s="21">
        <v>32800</v>
      </c>
      <c r="D108" s="21">
        <v>56922</v>
      </c>
      <c r="E108" s="21">
        <v>62067</v>
      </c>
      <c r="F108" s="21">
        <v>62067</v>
      </c>
      <c r="G108" s="14">
        <f t="shared" si="31"/>
        <v>0</v>
      </c>
      <c r="H108" s="21">
        <v>46874</v>
      </c>
    </row>
    <row r="109" spans="1:8" x14ac:dyDescent="0.25">
      <c r="A109" s="49" t="s">
        <v>132</v>
      </c>
      <c r="B109" s="43" t="s">
        <v>136</v>
      </c>
      <c r="C109" s="21">
        <v>74609</v>
      </c>
      <c r="D109" s="21">
        <v>74609</v>
      </c>
      <c r="E109" s="21">
        <v>74609</v>
      </c>
      <c r="F109" s="21">
        <v>74609</v>
      </c>
      <c r="G109" s="14">
        <f t="shared" si="31"/>
        <v>0</v>
      </c>
      <c r="H109" s="21">
        <v>56529</v>
      </c>
    </row>
    <row r="110" spans="1:8" x14ac:dyDescent="0.25">
      <c r="A110" s="49" t="s">
        <v>137</v>
      </c>
      <c r="B110" s="43" t="s">
        <v>138</v>
      </c>
      <c r="C110" s="21">
        <v>235619</v>
      </c>
      <c r="D110" s="21">
        <v>235619</v>
      </c>
      <c r="E110" s="21">
        <v>235619</v>
      </c>
      <c r="F110" s="21">
        <v>235619</v>
      </c>
      <c r="G110" s="14">
        <f t="shared" si="31"/>
        <v>0</v>
      </c>
      <c r="H110" s="21">
        <v>268151</v>
      </c>
    </row>
    <row r="111" spans="1:8" x14ac:dyDescent="0.25">
      <c r="A111" s="49" t="s">
        <v>139</v>
      </c>
      <c r="B111" s="43" t="s">
        <v>140</v>
      </c>
      <c r="C111" s="21">
        <v>5000</v>
      </c>
      <c r="D111" s="21">
        <v>5000</v>
      </c>
      <c r="E111" s="21">
        <v>5000</v>
      </c>
      <c r="F111" s="21">
        <v>5000</v>
      </c>
      <c r="G111" s="14">
        <f t="shared" si="31"/>
        <v>0</v>
      </c>
      <c r="H111" s="21">
        <v>4642</v>
      </c>
    </row>
    <row r="112" spans="1:8" x14ac:dyDescent="0.25">
      <c r="A112" s="49" t="s">
        <v>141</v>
      </c>
      <c r="B112" s="43" t="s">
        <v>142</v>
      </c>
      <c r="C112" s="21">
        <v>90179</v>
      </c>
      <c r="D112" s="21">
        <v>90179</v>
      </c>
      <c r="E112" s="21">
        <v>91379</v>
      </c>
      <c r="F112" s="21">
        <v>91379</v>
      </c>
      <c r="G112" s="14">
        <f t="shared" si="31"/>
        <v>0</v>
      </c>
      <c r="H112" s="21">
        <v>88465</v>
      </c>
    </row>
    <row r="113" spans="1:8" x14ac:dyDescent="0.25">
      <c r="A113" s="49" t="s">
        <v>141</v>
      </c>
      <c r="B113" s="43" t="s">
        <v>143</v>
      </c>
      <c r="C113" s="21">
        <v>73950</v>
      </c>
      <c r="D113" s="21">
        <v>73950</v>
      </c>
      <c r="E113" s="21">
        <v>74550</v>
      </c>
      <c r="F113" s="21">
        <v>74550</v>
      </c>
      <c r="G113" s="14">
        <f t="shared" si="31"/>
        <v>0</v>
      </c>
      <c r="H113" s="21">
        <v>67236</v>
      </c>
    </row>
    <row r="114" spans="1:8" x14ac:dyDescent="0.25">
      <c r="A114" s="49" t="s">
        <v>141</v>
      </c>
      <c r="B114" s="43" t="s">
        <v>144</v>
      </c>
      <c r="C114" s="21">
        <v>96597</v>
      </c>
      <c r="D114" s="21">
        <v>97937</v>
      </c>
      <c r="E114" s="21">
        <v>98837</v>
      </c>
      <c r="F114" s="21">
        <v>98837</v>
      </c>
      <c r="G114" s="14">
        <f t="shared" si="31"/>
        <v>0</v>
      </c>
      <c r="H114" s="21">
        <v>92056</v>
      </c>
    </row>
    <row r="115" spans="1:8" x14ac:dyDescent="0.25">
      <c r="A115" s="48" t="s">
        <v>145</v>
      </c>
      <c r="B115" s="43" t="s">
        <v>146</v>
      </c>
      <c r="C115" s="21">
        <v>50635</v>
      </c>
      <c r="D115" s="21">
        <v>59665</v>
      </c>
      <c r="E115" s="21">
        <v>60721</v>
      </c>
      <c r="F115" s="21">
        <v>60871</v>
      </c>
      <c r="G115" s="14">
        <f t="shared" si="31"/>
        <v>150</v>
      </c>
      <c r="H115" s="21">
        <v>67397</v>
      </c>
    </row>
    <row r="116" spans="1:8" x14ac:dyDescent="0.25">
      <c r="A116" s="49" t="s">
        <v>145</v>
      </c>
      <c r="B116" s="43" t="s">
        <v>147</v>
      </c>
      <c r="C116" s="21"/>
      <c r="D116" s="21">
        <v>28024</v>
      </c>
      <c r="E116" s="21">
        <v>28024</v>
      </c>
      <c r="F116" s="21">
        <v>28024</v>
      </c>
      <c r="G116" s="14">
        <f t="shared" si="31"/>
        <v>0</v>
      </c>
      <c r="H116" s="21">
        <v>0</v>
      </c>
    </row>
    <row r="117" spans="1:8" x14ac:dyDescent="0.25">
      <c r="A117" s="49" t="s">
        <v>148</v>
      </c>
      <c r="B117" s="43" t="s">
        <v>149</v>
      </c>
      <c r="C117" s="21">
        <v>36801</v>
      </c>
      <c r="D117" s="21">
        <v>39740</v>
      </c>
      <c r="E117" s="21">
        <v>39740</v>
      </c>
      <c r="F117" s="21">
        <v>39740</v>
      </c>
      <c r="G117" s="14">
        <f t="shared" si="31"/>
        <v>0</v>
      </c>
      <c r="H117" s="21">
        <v>38310</v>
      </c>
    </row>
    <row r="118" spans="1:8" x14ac:dyDescent="0.25">
      <c r="A118" s="49" t="s">
        <v>148</v>
      </c>
      <c r="B118" s="43" t="s">
        <v>150</v>
      </c>
      <c r="C118" s="21">
        <v>16301</v>
      </c>
      <c r="D118" s="21">
        <v>17112</v>
      </c>
      <c r="E118" s="21">
        <v>17112</v>
      </c>
      <c r="F118" s="21">
        <v>17112</v>
      </c>
      <c r="G118" s="14">
        <f t="shared" si="31"/>
        <v>0</v>
      </c>
      <c r="H118" s="21">
        <v>18322</v>
      </c>
    </row>
    <row r="119" spans="1:8" x14ac:dyDescent="0.25">
      <c r="A119" s="49" t="s">
        <v>148</v>
      </c>
      <c r="B119" s="43" t="s">
        <v>151</v>
      </c>
      <c r="C119" s="21">
        <v>53519</v>
      </c>
      <c r="D119" s="21">
        <v>59120</v>
      </c>
      <c r="E119" s="21">
        <v>59120</v>
      </c>
      <c r="F119" s="21">
        <v>59420</v>
      </c>
      <c r="G119" s="14">
        <f t="shared" si="31"/>
        <v>300</v>
      </c>
      <c r="H119" s="21">
        <v>56088</v>
      </c>
    </row>
    <row r="120" spans="1:8" x14ac:dyDescent="0.25">
      <c r="A120" s="49" t="s">
        <v>148</v>
      </c>
      <c r="B120" s="43" t="s">
        <v>152</v>
      </c>
      <c r="C120" s="21">
        <v>26002</v>
      </c>
      <c r="D120" s="21">
        <v>27368</v>
      </c>
      <c r="E120" s="21">
        <v>27368</v>
      </c>
      <c r="F120" s="21">
        <v>27368</v>
      </c>
      <c r="G120" s="14">
        <f t="shared" si="31"/>
        <v>0</v>
      </c>
      <c r="H120" s="21">
        <v>26635</v>
      </c>
    </row>
    <row r="121" spans="1:8" x14ac:dyDescent="0.25">
      <c r="A121" s="49" t="s">
        <v>148</v>
      </c>
      <c r="B121" s="43" t="s">
        <v>153</v>
      </c>
      <c r="C121" s="21">
        <v>23476</v>
      </c>
      <c r="D121" s="21">
        <v>24842</v>
      </c>
      <c r="E121" s="21">
        <v>24842</v>
      </c>
      <c r="F121" s="21">
        <v>24842</v>
      </c>
      <c r="G121" s="14">
        <f t="shared" si="31"/>
        <v>0</v>
      </c>
      <c r="H121" s="21">
        <v>23287</v>
      </c>
    </row>
    <row r="122" spans="1:8" x14ac:dyDescent="0.25">
      <c r="A122" s="49" t="s">
        <v>148</v>
      </c>
      <c r="B122" s="43" t="s">
        <v>154</v>
      </c>
      <c r="C122" s="21">
        <v>27425</v>
      </c>
      <c r="D122" s="21">
        <v>28682</v>
      </c>
      <c r="E122" s="21">
        <v>28682</v>
      </c>
      <c r="F122" s="21">
        <v>28682</v>
      </c>
      <c r="G122" s="14">
        <f t="shared" si="31"/>
        <v>0</v>
      </c>
      <c r="H122" s="21">
        <v>27189</v>
      </c>
    </row>
    <row r="123" spans="1:8" x14ac:dyDescent="0.25">
      <c r="A123" s="48" t="s">
        <v>155</v>
      </c>
      <c r="B123" s="62" t="s">
        <v>156</v>
      </c>
      <c r="C123" s="21">
        <v>66071</v>
      </c>
      <c r="D123" s="21">
        <v>66573</v>
      </c>
      <c r="E123" s="21">
        <v>67173</v>
      </c>
      <c r="F123" s="21">
        <v>67173</v>
      </c>
      <c r="G123" s="14">
        <f t="shared" si="31"/>
        <v>0</v>
      </c>
      <c r="H123" s="21">
        <v>72731</v>
      </c>
    </row>
    <row r="124" spans="1:8" x14ac:dyDescent="0.25">
      <c r="A124" s="48" t="s">
        <v>155</v>
      </c>
      <c r="B124" s="43" t="s">
        <v>157</v>
      </c>
      <c r="C124" s="21">
        <v>12070</v>
      </c>
      <c r="D124" s="21">
        <v>12070</v>
      </c>
      <c r="E124" s="21">
        <v>16236</v>
      </c>
      <c r="F124" s="21">
        <v>16236</v>
      </c>
      <c r="G124" s="14">
        <f t="shared" si="31"/>
        <v>0</v>
      </c>
      <c r="H124" s="21">
        <v>17918</v>
      </c>
    </row>
    <row r="125" spans="1:8" x14ac:dyDescent="0.25">
      <c r="A125" s="48" t="s">
        <v>155</v>
      </c>
      <c r="B125" s="43" t="s">
        <v>158</v>
      </c>
      <c r="C125" s="21">
        <v>23279</v>
      </c>
      <c r="D125" s="21">
        <v>23279</v>
      </c>
      <c r="E125" s="21">
        <v>23279</v>
      </c>
      <c r="F125" s="21">
        <v>23279</v>
      </c>
      <c r="G125" s="14">
        <f t="shared" si="31"/>
        <v>0</v>
      </c>
      <c r="H125" s="21">
        <v>25327</v>
      </c>
    </row>
    <row r="126" spans="1:8" x14ac:dyDescent="0.25">
      <c r="A126" s="48" t="s">
        <v>155</v>
      </c>
      <c r="B126" s="43" t="s">
        <v>159</v>
      </c>
      <c r="C126" s="21">
        <v>115457</v>
      </c>
      <c r="D126" s="21">
        <v>119431</v>
      </c>
      <c r="E126" s="21">
        <v>120161</v>
      </c>
      <c r="F126" s="21">
        <v>120496</v>
      </c>
      <c r="G126" s="14">
        <f t="shared" si="31"/>
        <v>335</v>
      </c>
      <c r="H126" s="21">
        <v>120317</v>
      </c>
    </row>
    <row r="127" spans="1:8" x14ac:dyDescent="0.25">
      <c r="A127" s="49" t="s">
        <v>155</v>
      </c>
      <c r="B127" s="43" t="s">
        <v>160</v>
      </c>
      <c r="C127" s="21">
        <v>8635</v>
      </c>
      <c r="D127" s="21">
        <v>9412</v>
      </c>
      <c r="E127" s="21">
        <v>10053</v>
      </c>
      <c r="F127" s="21">
        <v>10053</v>
      </c>
      <c r="G127" s="14">
        <f t="shared" si="31"/>
        <v>0</v>
      </c>
      <c r="H127" s="21">
        <v>5033</v>
      </c>
    </row>
    <row r="128" spans="1:8" x14ac:dyDescent="0.25">
      <c r="A128" s="48" t="s">
        <v>155</v>
      </c>
      <c r="B128" s="43" t="s">
        <v>161</v>
      </c>
      <c r="C128" s="21">
        <v>582111</v>
      </c>
      <c r="D128" s="21">
        <v>587066</v>
      </c>
      <c r="E128" s="21">
        <v>585034</v>
      </c>
      <c r="F128" s="21">
        <v>586630</v>
      </c>
      <c r="G128" s="14">
        <f t="shared" si="31"/>
        <v>1596</v>
      </c>
      <c r="H128" s="21">
        <v>599883</v>
      </c>
    </row>
    <row r="129" spans="1:8" x14ac:dyDescent="0.25">
      <c r="A129" s="48" t="s">
        <v>155</v>
      </c>
      <c r="B129" s="43" t="s">
        <v>162</v>
      </c>
      <c r="C129" s="21">
        <v>8672</v>
      </c>
      <c r="D129" s="21">
        <v>8672</v>
      </c>
      <c r="E129" s="21">
        <v>8672</v>
      </c>
      <c r="F129" s="21">
        <v>8672</v>
      </c>
      <c r="G129" s="14">
        <f t="shared" si="31"/>
        <v>0</v>
      </c>
      <c r="H129" s="21">
        <v>11593</v>
      </c>
    </row>
    <row r="130" spans="1:8" x14ac:dyDescent="0.25">
      <c r="A130" s="48" t="s">
        <v>155</v>
      </c>
      <c r="B130" s="43" t="s">
        <v>163</v>
      </c>
      <c r="C130" s="21">
        <v>19724</v>
      </c>
      <c r="D130" s="21">
        <v>20845</v>
      </c>
      <c r="E130" s="21">
        <v>20845</v>
      </c>
      <c r="F130" s="21">
        <v>21145</v>
      </c>
      <c r="G130" s="14">
        <f t="shared" si="31"/>
        <v>300</v>
      </c>
      <c r="H130" s="21">
        <v>21688</v>
      </c>
    </row>
    <row r="131" spans="1:8" x14ac:dyDescent="0.25">
      <c r="A131" s="48" t="s">
        <v>155</v>
      </c>
      <c r="B131" s="43" t="s">
        <v>164</v>
      </c>
      <c r="C131" s="21">
        <v>143849</v>
      </c>
      <c r="D131" s="21">
        <v>146798</v>
      </c>
      <c r="E131" s="21">
        <v>152298</v>
      </c>
      <c r="F131" s="21">
        <v>153943</v>
      </c>
      <c r="G131" s="14">
        <f t="shared" si="31"/>
        <v>1645</v>
      </c>
      <c r="H131" s="21">
        <v>149914</v>
      </c>
    </row>
    <row r="132" spans="1:8" x14ac:dyDescent="0.25">
      <c r="A132" s="48" t="s">
        <v>165</v>
      </c>
      <c r="B132" s="43" t="s">
        <v>166</v>
      </c>
      <c r="C132" s="21">
        <v>14676</v>
      </c>
      <c r="D132" s="21">
        <v>14676</v>
      </c>
      <c r="E132" s="21">
        <v>13204</v>
      </c>
      <c r="F132" s="21">
        <v>13204</v>
      </c>
      <c r="G132" s="14">
        <f t="shared" si="31"/>
        <v>0</v>
      </c>
      <c r="H132" s="21">
        <v>12982</v>
      </c>
    </row>
    <row r="133" spans="1:8" x14ac:dyDescent="0.25">
      <c r="A133" s="48" t="s">
        <v>165</v>
      </c>
      <c r="B133" s="43" t="s">
        <v>167</v>
      </c>
      <c r="C133" s="21">
        <v>2200</v>
      </c>
      <c r="D133" s="21">
        <v>2200</v>
      </c>
      <c r="E133" s="21">
        <v>2200</v>
      </c>
      <c r="F133" s="21">
        <v>2200</v>
      </c>
      <c r="G133" s="14">
        <f t="shared" si="31"/>
        <v>0</v>
      </c>
      <c r="H133" s="21">
        <v>1388</v>
      </c>
    </row>
    <row r="134" spans="1:8" x14ac:dyDescent="0.25">
      <c r="A134" s="48" t="s">
        <v>165</v>
      </c>
      <c r="B134" s="43" t="s">
        <v>168</v>
      </c>
      <c r="C134" s="21">
        <v>1000</v>
      </c>
      <c r="D134" s="21">
        <v>1000</v>
      </c>
      <c r="E134" s="21">
        <v>1000</v>
      </c>
      <c r="F134" s="21">
        <v>1000</v>
      </c>
      <c r="G134" s="14">
        <f t="shared" si="31"/>
        <v>0</v>
      </c>
      <c r="H134" s="21">
        <v>641</v>
      </c>
    </row>
    <row r="135" spans="1:8" x14ac:dyDescent="0.25">
      <c r="A135" s="48" t="s">
        <v>165</v>
      </c>
      <c r="B135" s="43" t="s">
        <v>169</v>
      </c>
      <c r="C135" s="21">
        <v>23849</v>
      </c>
      <c r="D135" s="21">
        <v>23849</v>
      </c>
      <c r="E135" s="21">
        <v>23119</v>
      </c>
      <c r="F135" s="21">
        <v>23119</v>
      </c>
      <c r="G135" s="14">
        <f t="shared" si="31"/>
        <v>0</v>
      </c>
      <c r="H135" s="21">
        <v>23152</v>
      </c>
    </row>
    <row r="136" spans="1:8" x14ac:dyDescent="0.25">
      <c r="A136" s="49" t="s">
        <v>170</v>
      </c>
      <c r="B136" s="43" t="s">
        <v>171</v>
      </c>
      <c r="C136" s="21">
        <v>12759</v>
      </c>
      <c r="D136" s="21">
        <v>63794</v>
      </c>
      <c r="E136" s="21">
        <v>63794</v>
      </c>
      <c r="F136" s="21">
        <v>63794</v>
      </c>
      <c r="G136" s="14">
        <f t="shared" si="31"/>
        <v>0</v>
      </c>
      <c r="H136" s="21">
        <v>63794</v>
      </c>
    </row>
    <row r="137" spans="1:8" x14ac:dyDescent="0.25">
      <c r="A137" s="48" t="s">
        <v>172</v>
      </c>
      <c r="B137" s="43" t="s">
        <v>173</v>
      </c>
      <c r="C137" s="21">
        <v>17069</v>
      </c>
      <c r="D137" s="21">
        <v>17069</v>
      </c>
      <c r="E137" s="21">
        <v>18169</v>
      </c>
      <c r="F137" s="21">
        <v>18169</v>
      </c>
      <c r="G137" s="14">
        <f t="shared" si="31"/>
        <v>0</v>
      </c>
      <c r="H137" s="21">
        <v>20592</v>
      </c>
    </row>
    <row r="138" spans="1:8" x14ac:dyDescent="0.25">
      <c r="A138" s="57" t="s">
        <v>174</v>
      </c>
      <c r="B138" s="59" t="s">
        <v>175</v>
      </c>
      <c r="C138" s="11">
        <f t="shared" ref="C138:H138" si="32">SUM(C139:C158)</f>
        <v>9408139</v>
      </c>
      <c r="D138" s="11">
        <f t="shared" si="32"/>
        <v>9601122</v>
      </c>
      <c r="E138" s="11">
        <f t="shared" si="32"/>
        <v>9786557</v>
      </c>
      <c r="F138" s="11">
        <f t="shared" si="32"/>
        <v>9799518</v>
      </c>
      <c r="G138" s="11">
        <f t="shared" si="32"/>
        <v>12961</v>
      </c>
      <c r="H138" s="11">
        <f t="shared" si="32"/>
        <v>9618095.3499999996</v>
      </c>
    </row>
    <row r="139" spans="1:8" x14ac:dyDescent="0.25">
      <c r="A139" s="47" t="s">
        <v>176</v>
      </c>
      <c r="B139" s="43" t="s">
        <v>177</v>
      </c>
      <c r="C139" s="21">
        <v>542976</v>
      </c>
      <c r="D139" s="21">
        <v>543867</v>
      </c>
      <c r="E139" s="21">
        <v>544165</v>
      </c>
      <c r="F139" s="21">
        <v>544311</v>
      </c>
      <c r="G139" s="14">
        <f t="shared" ref="G139:G158" si="33">F139-E139</f>
        <v>146</v>
      </c>
      <c r="H139" s="21">
        <v>526084</v>
      </c>
    </row>
    <row r="140" spans="1:8" x14ac:dyDescent="0.25">
      <c r="A140" s="48" t="s">
        <v>176</v>
      </c>
      <c r="B140" s="54" t="s">
        <v>178</v>
      </c>
      <c r="C140" s="21">
        <v>820807</v>
      </c>
      <c r="D140" s="21">
        <v>823305</v>
      </c>
      <c r="E140" s="21">
        <v>828531</v>
      </c>
      <c r="F140" s="21">
        <v>829312</v>
      </c>
      <c r="G140" s="14">
        <f t="shared" si="33"/>
        <v>781</v>
      </c>
      <c r="H140" s="21">
        <v>807118</v>
      </c>
    </row>
    <row r="141" spans="1:8" x14ac:dyDescent="0.25">
      <c r="A141" s="48" t="s">
        <v>176</v>
      </c>
      <c r="B141" s="54" t="s">
        <v>179</v>
      </c>
      <c r="C141" s="21">
        <v>313302</v>
      </c>
      <c r="D141" s="21">
        <v>383554</v>
      </c>
      <c r="E141" s="21">
        <v>385427</v>
      </c>
      <c r="F141" s="21">
        <v>385487</v>
      </c>
      <c r="G141" s="14">
        <f t="shared" si="33"/>
        <v>60</v>
      </c>
      <c r="H141" s="21">
        <v>361526</v>
      </c>
    </row>
    <row r="142" spans="1:8" x14ac:dyDescent="0.25">
      <c r="A142" s="48" t="s">
        <v>176</v>
      </c>
      <c r="B142" s="54" t="s">
        <v>180</v>
      </c>
      <c r="C142" s="21">
        <v>116518</v>
      </c>
      <c r="D142" s="21">
        <v>116518</v>
      </c>
      <c r="E142" s="21">
        <v>117749</v>
      </c>
      <c r="F142" s="21">
        <v>117749</v>
      </c>
      <c r="G142" s="14">
        <f t="shared" si="33"/>
        <v>0</v>
      </c>
      <c r="H142" s="21">
        <v>112529</v>
      </c>
    </row>
    <row r="143" spans="1:8" x14ac:dyDescent="0.25">
      <c r="A143" s="48" t="s">
        <v>176</v>
      </c>
      <c r="B143" s="54" t="s">
        <v>181</v>
      </c>
      <c r="C143" s="21">
        <v>145008</v>
      </c>
      <c r="D143" s="21">
        <v>145074</v>
      </c>
      <c r="E143" s="21">
        <v>143843</v>
      </c>
      <c r="F143" s="21">
        <v>143877</v>
      </c>
      <c r="G143" s="14">
        <f t="shared" si="33"/>
        <v>34</v>
      </c>
      <c r="H143" s="21">
        <v>137416</v>
      </c>
    </row>
    <row r="144" spans="1:8" x14ac:dyDescent="0.25">
      <c r="A144" s="48" t="s">
        <v>176</v>
      </c>
      <c r="B144" s="43" t="s">
        <v>182</v>
      </c>
      <c r="C144" s="21">
        <v>115000</v>
      </c>
      <c r="D144" s="21">
        <v>115000</v>
      </c>
      <c r="E144" s="21">
        <v>121800</v>
      </c>
      <c r="F144" s="21">
        <v>121800</v>
      </c>
      <c r="G144" s="14">
        <f t="shared" si="33"/>
        <v>0</v>
      </c>
      <c r="H144" s="21">
        <v>127698</v>
      </c>
    </row>
    <row r="145" spans="1:8" x14ac:dyDescent="0.25">
      <c r="A145" s="49" t="s">
        <v>183</v>
      </c>
      <c r="B145" s="54" t="s">
        <v>184</v>
      </c>
      <c r="C145" s="21">
        <v>792806</v>
      </c>
      <c r="D145" s="21">
        <v>811665</v>
      </c>
      <c r="E145" s="21">
        <v>814905</v>
      </c>
      <c r="F145" s="21">
        <v>814905</v>
      </c>
      <c r="G145" s="14">
        <f t="shared" si="33"/>
        <v>0</v>
      </c>
      <c r="H145" s="21">
        <v>770264</v>
      </c>
    </row>
    <row r="146" spans="1:8" x14ac:dyDescent="0.25">
      <c r="A146" s="49" t="s">
        <v>183</v>
      </c>
      <c r="B146" s="54" t="s">
        <v>185</v>
      </c>
      <c r="C146" s="21">
        <v>136000</v>
      </c>
      <c r="D146" s="21">
        <v>136000</v>
      </c>
      <c r="E146" s="21">
        <v>166400</v>
      </c>
      <c r="F146" s="21">
        <v>166400</v>
      </c>
      <c r="G146" s="14">
        <f t="shared" si="33"/>
        <v>0</v>
      </c>
      <c r="H146" s="21">
        <v>169853</v>
      </c>
    </row>
    <row r="147" spans="1:8" x14ac:dyDescent="0.25">
      <c r="A147" s="48" t="s">
        <v>183</v>
      </c>
      <c r="B147" s="43" t="s">
        <v>186</v>
      </c>
      <c r="C147" s="21">
        <v>3217750</v>
      </c>
      <c r="D147" s="21">
        <v>3259701</v>
      </c>
      <c r="E147" s="21">
        <v>3266689</v>
      </c>
      <c r="F147" s="21">
        <v>3266689</v>
      </c>
      <c r="G147" s="14">
        <f t="shared" si="33"/>
        <v>0</v>
      </c>
      <c r="H147" s="21">
        <v>3287772</v>
      </c>
    </row>
    <row r="148" spans="1:8" x14ac:dyDescent="0.25">
      <c r="A148" s="48" t="s">
        <v>183</v>
      </c>
      <c r="B148" s="54" t="s">
        <v>187</v>
      </c>
      <c r="C148" s="21">
        <v>1952360</v>
      </c>
      <c r="D148" s="21">
        <v>2008350</v>
      </c>
      <c r="E148" s="21">
        <v>2070842</v>
      </c>
      <c r="F148" s="21">
        <v>2081085</v>
      </c>
      <c r="G148" s="14">
        <f t="shared" si="33"/>
        <v>10243</v>
      </c>
      <c r="H148" s="21">
        <v>2048440.35</v>
      </c>
    </row>
    <row r="149" spans="1:8" x14ac:dyDescent="0.25">
      <c r="A149" s="48" t="s">
        <v>188</v>
      </c>
      <c r="B149" s="43" t="s">
        <v>189</v>
      </c>
      <c r="C149" s="21">
        <v>210594</v>
      </c>
      <c r="D149" s="21">
        <v>210594</v>
      </c>
      <c r="E149" s="21">
        <v>210594</v>
      </c>
      <c r="F149" s="21">
        <v>210594</v>
      </c>
      <c r="G149" s="14">
        <f t="shared" si="33"/>
        <v>0</v>
      </c>
      <c r="H149" s="21">
        <v>192281</v>
      </c>
    </row>
    <row r="150" spans="1:8" x14ac:dyDescent="0.25">
      <c r="A150" s="48" t="s">
        <v>188</v>
      </c>
      <c r="B150" s="54" t="s">
        <v>190</v>
      </c>
      <c r="C150" s="21">
        <v>211877</v>
      </c>
      <c r="D150" s="21">
        <v>211877</v>
      </c>
      <c r="E150" s="21">
        <v>211877</v>
      </c>
      <c r="F150" s="21">
        <v>212627</v>
      </c>
      <c r="G150" s="14">
        <f t="shared" si="33"/>
        <v>750</v>
      </c>
      <c r="H150" s="21">
        <v>216432</v>
      </c>
    </row>
    <row r="151" spans="1:8" x14ac:dyDescent="0.25">
      <c r="A151" s="63" t="s">
        <v>188</v>
      </c>
      <c r="B151" s="54" t="s">
        <v>191</v>
      </c>
      <c r="C151" s="21">
        <v>108209</v>
      </c>
      <c r="D151" s="21">
        <v>108209</v>
      </c>
      <c r="E151" s="21">
        <v>108209</v>
      </c>
      <c r="F151" s="21">
        <v>108209</v>
      </c>
      <c r="G151" s="14">
        <f t="shared" si="33"/>
        <v>0</v>
      </c>
      <c r="H151" s="21">
        <v>98968</v>
      </c>
    </row>
    <row r="152" spans="1:8" x14ac:dyDescent="0.25">
      <c r="A152" s="48" t="s">
        <v>188</v>
      </c>
      <c r="B152" s="54" t="s">
        <v>192</v>
      </c>
      <c r="C152" s="21">
        <v>5400</v>
      </c>
      <c r="D152" s="21">
        <v>5400</v>
      </c>
      <c r="E152" s="21">
        <v>5400</v>
      </c>
      <c r="F152" s="21">
        <v>5400</v>
      </c>
      <c r="G152" s="14">
        <f t="shared" si="33"/>
        <v>0</v>
      </c>
      <c r="H152" s="21">
        <v>2942</v>
      </c>
    </row>
    <row r="153" spans="1:8" x14ac:dyDescent="0.25">
      <c r="A153" s="48" t="s">
        <v>193</v>
      </c>
      <c r="B153" s="54" t="s">
        <v>194</v>
      </c>
      <c r="C153" s="21">
        <v>151050</v>
      </c>
      <c r="D153" s="21">
        <v>151050</v>
      </c>
      <c r="E153" s="21">
        <v>161250</v>
      </c>
      <c r="F153" s="21">
        <v>161250</v>
      </c>
      <c r="G153" s="14">
        <f t="shared" si="33"/>
        <v>0</v>
      </c>
      <c r="H153" s="21">
        <v>184189</v>
      </c>
    </row>
    <row r="154" spans="1:8" x14ac:dyDescent="0.25">
      <c r="A154" s="48" t="s">
        <v>195</v>
      </c>
      <c r="B154" s="54" t="s">
        <v>196</v>
      </c>
      <c r="C154" s="21">
        <v>145311</v>
      </c>
      <c r="D154" s="21">
        <v>146435</v>
      </c>
      <c r="E154" s="21">
        <v>147459</v>
      </c>
      <c r="F154" s="21">
        <v>147741</v>
      </c>
      <c r="G154" s="14">
        <f t="shared" si="33"/>
        <v>282</v>
      </c>
      <c r="H154" s="21">
        <v>109343</v>
      </c>
    </row>
    <row r="155" spans="1:8" x14ac:dyDescent="0.25">
      <c r="A155" s="48" t="s">
        <v>195</v>
      </c>
      <c r="B155" s="54" t="s">
        <v>197</v>
      </c>
      <c r="C155" s="21">
        <v>143126</v>
      </c>
      <c r="D155" s="21">
        <v>144049</v>
      </c>
      <c r="E155" s="21">
        <v>147392</v>
      </c>
      <c r="F155" s="21">
        <v>147922</v>
      </c>
      <c r="G155" s="14">
        <f t="shared" si="33"/>
        <v>530</v>
      </c>
      <c r="H155" s="21">
        <v>146199</v>
      </c>
    </row>
    <row r="156" spans="1:8" x14ac:dyDescent="0.25">
      <c r="A156" s="48" t="s">
        <v>195</v>
      </c>
      <c r="B156" s="54" t="s">
        <v>198</v>
      </c>
      <c r="C156" s="21">
        <v>62121</v>
      </c>
      <c r="D156" s="21">
        <v>62550</v>
      </c>
      <c r="E156" s="21">
        <v>66234</v>
      </c>
      <c r="F156" s="21">
        <v>66369</v>
      </c>
      <c r="G156" s="14">
        <f t="shared" si="33"/>
        <v>135</v>
      </c>
      <c r="H156" s="21">
        <v>64543</v>
      </c>
    </row>
    <row r="157" spans="1:8" x14ac:dyDescent="0.25">
      <c r="A157" s="48" t="s">
        <v>199</v>
      </c>
      <c r="B157" s="54" t="s">
        <v>200</v>
      </c>
      <c r="C157" s="21">
        <v>28985</v>
      </c>
      <c r="D157" s="21">
        <v>28985</v>
      </c>
      <c r="E157" s="21">
        <v>28985</v>
      </c>
      <c r="F157" s="21">
        <v>28985</v>
      </c>
      <c r="G157" s="14">
        <f t="shared" si="33"/>
        <v>0</v>
      </c>
      <c r="H157" s="21">
        <v>28542</v>
      </c>
    </row>
    <row r="158" spans="1:8" x14ac:dyDescent="0.25">
      <c r="A158" s="49" t="s">
        <v>201</v>
      </c>
      <c r="B158" s="54" t="s">
        <v>202</v>
      </c>
      <c r="C158" s="21">
        <v>188939</v>
      </c>
      <c r="D158" s="21">
        <v>188939</v>
      </c>
      <c r="E158" s="21">
        <v>238806</v>
      </c>
      <c r="F158" s="21">
        <v>238806</v>
      </c>
      <c r="G158" s="14">
        <f t="shared" si="33"/>
        <v>0</v>
      </c>
      <c r="H158" s="21">
        <v>225956</v>
      </c>
    </row>
    <row r="159" spans="1:8" x14ac:dyDescent="0.25">
      <c r="A159" s="57" t="s">
        <v>203</v>
      </c>
      <c r="B159" s="59" t="s">
        <v>204</v>
      </c>
      <c r="C159" s="11">
        <f t="shared" ref="C159:H159" si="34">SUM(C160:C179)</f>
        <v>2494954</v>
      </c>
      <c r="D159" s="11">
        <f t="shared" si="34"/>
        <v>2486378</v>
      </c>
      <c r="E159" s="11">
        <f t="shared" si="34"/>
        <v>2479285</v>
      </c>
      <c r="F159" s="11">
        <f t="shared" si="34"/>
        <v>2479285</v>
      </c>
      <c r="G159" s="11">
        <f t="shared" si="34"/>
        <v>0</v>
      </c>
      <c r="H159" s="11">
        <f t="shared" si="34"/>
        <v>2430455</v>
      </c>
    </row>
    <row r="160" spans="1:8" x14ac:dyDescent="0.25">
      <c r="A160" s="49" t="s">
        <v>205</v>
      </c>
      <c r="B160" s="43" t="s">
        <v>206</v>
      </c>
      <c r="C160" s="21">
        <v>4000</v>
      </c>
      <c r="D160" s="21">
        <v>4000</v>
      </c>
      <c r="E160" s="21">
        <v>4000</v>
      </c>
      <c r="F160" s="21">
        <v>4000</v>
      </c>
      <c r="G160" s="14">
        <f t="shared" ref="G160:G179" si="35">F160-E160</f>
        <v>0</v>
      </c>
      <c r="H160" s="21">
        <v>681</v>
      </c>
    </row>
    <row r="161" spans="1:8" x14ac:dyDescent="0.25">
      <c r="A161" s="49" t="s">
        <v>207</v>
      </c>
      <c r="B161" s="43" t="s">
        <v>208</v>
      </c>
      <c r="C161" s="21">
        <v>8495</v>
      </c>
      <c r="D161" s="21">
        <v>8495</v>
      </c>
      <c r="E161" s="21">
        <v>8495</v>
      </c>
      <c r="F161" s="21">
        <v>8495</v>
      </c>
      <c r="G161" s="14">
        <f t="shared" si="35"/>
        <v>0</v>
      </c>
      <c r="H161" s="21">
        <v>6929</v>
      </c>
    </row>
    <row r="162" spans="1:8" x14ac:dyDescent="0.25">
      <c r="A162" s="48" t="s">
        <v>209</v>
      </c>
      <c r="B162" s="43" t="s">
        <v>210</v>
      </c>
      <c r="C162" s="21">
        <v>89036</v>
      </c>
      <c r="D162" s="21">
        <v>89036</v>
      </c>
      <c r="E162" s="21">
        <v>89036</v>
      </c>
      <c r="F162" s="21">
        <v>89036</v>
      </c>
      <c r="G162" s="14">
        <f t="shared" si="35"/>
        <v>0</v>
      </c>
      <c r="H162" s="21">
        <v>88925</v>
      </c>
    </row>
    <row r="163" spans="1:8" x14ac:dyDescent="0.25">
      <c r="A163" s="49" t="s">
        <v>211</v>
      </c>
      <c r="B163" s="43" t="s">
        <v>212</v>
      </c>
      <c r="C163" s="21">
        <v>96500</v>
      </c>
      <c r="D163" s="21">
        <v>93536</v>
      </c>
      <c r="E163" s="21">
        <v>57147</v>
      </c>
      <c r="F163" s="21">
        <v>57147</v>
      </c>
      <c r="G163" s="14">
        <f t="shared" si="35"/>
        <v>0</v>
      </c>
      <c r="H163" s="21">
        <v>71901</v>
      </c>
    </row>
    <row r="164" spans="1:8" x14ac:dyDescent="0.25">
      <c r="A164" s="49" t="s">
        <v>213</v>
      </c>
      <c r="B164" s="43" t="s">
        <v>214</v>
      </c>
      <c r="C164" s="21">
        <v>74000</v>
      </c>
      <c r="D164" s="21">
        <v>74000</v>
      </c>
      <c r="E164" s="21">
        <v>74000</v>
      </c>
      <c r="F164" s="21">
        <v>74000</v>
      </c>
      <c r="G164" s="14">
        <f t="shared" si="35"/>
        <v>0</v>
      </c>
      <c r="H164" s="21">
        <v>83928</v>
      </c>
    </row>
    <row r="165" spans="1:8" x14ac:dyDescent="0.25">
      <c r="A165" s="48" t="s">
        <v>215</v>
      </c>
      <c r="B165" s="43" t="s">
        <v>216</v>
      </c>
      <c r="C165" s="21">
        <v>316429</v>
      </c>
      <c r="D165" s="21">
        <v>316429</v>
      </c>
      <c r="E165" s="21">
        <v>322505</v>
      </c>
      <c r="F165" s="21">
        <v>322505</v>
      </c>
      <c r="G165" s="14">
        <f t="shared" si="35"/>
        <v>0</v>
      </c>
      <c r="H165" s="21">
        <v>333982</v>
      </c>
    </row>
    <row r="166" spans="1:8" x14ac:dyDescent="0.25">
      <c r="A166" s="48" t="s">
        <v>215</v>
      </c>
      <c r="B166" s="43" t="s">
        <v>217</v>
      </c>
      <c r="C166" s="21">
        <v>398595</v>
      </c>
      <c r="D166" s="21">
        <v>398595</v>
      </c>
      <c r="E166" s="21">
        <v>398595</v>
      </c>
      <c r="F166" s="21">
        <v>398595</v>
      </c>
      <c r="G166" s="14">
        <f t="shared" si="35"/>
        <v>0</v>
      </c>
      <c r="H166" s="21">
        <v>393886</v>
      </c>
    </row>
    <row r="167" spans="1:8" x14ac:dyDescent="0.25">
      <c r="A167" s="48" t="s">
        <v>215</v>
      </c>
      <c r="B167" s="54" t="s">
        <v>218</v>
      </c>
      <c r="C167" s="21">
        <v>700000</v>
      </c>
      <c r="D167" s="21">
        <v>700000</v>
      </c>
      <c r="E167" s="21">
        <v>700000</v>
      </c>
      <c r="F167" s="21">
        <v>700000</v>
      </c>
      <c r="G167" s="14">
        <f t="shared" si="35"/>
        <v>0</v>
      </c>
      <c r="H167" s="21">
        <v>726368</v>
      </c>
    </row>
    <row r="168" spans="1:8" x14ac:dyDescent="0.25">
      <c r="A168" s="49" t="s">
        <v>219</v>
      </c>
      <c r="B168" s="54" t="s">
        <v>220</v>
      </c>
      <c r="C168" s="21">
        <v>2150</v>
      </c>
      <c r="D168" s="21">
        <v>2150</v>
      </c>
      <c r="E168" s="21">
        <v>2150</v>
      </c>
      <c r="F168" s="21">
        <v>2150</v>
      </c>
      <c r="G168" s="14">
        <f t="shared" si="35"/>
        <v>0</v>
      </c>
      <c r="H168" s="21">
        <v>1485</v>
      </c>
    </row>
    <row r="169" spans="1:8" x14ac:dyDescent="0.25">
      <c r="A169" s="49" t="s">
        <v>219</v>
      </c>
      <c r="B169" s="54" t="s">
        <v>221</v>
      </c>
      <c r="C169" s="21">
        <v>57512</v>
      </c>
      <c r="D169" s="21">
        <v>57512</v>
      </c>
      <c r="E169" s="21">
        <v>57512</v>
      </c>
      <c r="F169" s="21">
        <v>57512</v>
      </c>
      <c r="G169" s="14">
        <f t="shared" si="35"/>
        <v>0</v>
      </c>
      <c r="H169" s="21">
        <v>54389</v>
      </c>
    </row>
    <row r="170" spans="1:8" x14ac:dyDescent="0.25">
      <c r="A170" s="49" t="s">
        <v>219</v>
      </c>
      <c r="B170" s="54" t="s">
        <v>222</v>
      </c>
      <c r="C170" s="21">
        <v>4256</v>
      </c>
      <c r="D170" s="21">
        <v>4256</v>
      </c>
      <c r="E170" s="21">
        <v>4256</v>
      </c>
      <c r="F170" s="21">
        <v>4256</v>
      </c>
      <c r="G170" s="14">
        <f t="shared" si="35"/>
        <v>0</v>
      </c>
      <c r="H170" s="21">
        <v>4404</v>
      </c>
    </row>
    <row r="171" spans="1:8" x14ac:dyDescent="0.25">
      <c r="A171" s="49" t="s">
        <v>219</v>
      </c>
      <c r="B171" s="54" t="s">
        <v>223</v>
      </c>
      <c r="C171" s="21">
        <v>21800</v>
      </c>
      <c r="D171" s="21">
        <v>21800</v>
      </c>
      <c r="E171" s="21">
        <v>21800</v>
      </c>
      <c r="F171" s="21">
        <v>21800</v>
      </c>
      <c r="G171" s="14">
        <f t="shared" si="35"/>
        <v>0</v>
      </c>
      <c r="H171" s="21">
        <v>22374</v>
      </c>
    </row>
    <row r="172" spans="1:8" x14ac:dyDescent="0.25">
      <c r="A172" s="49" t="s">
        <v>224</v>
      </c>
      <c r="B172" s="43" t="s">
        <v>225</v>
      </c>
      <c r="C172" s="21">
        <v>59847</v>
      </c>
      <c r="D172" s="21">
        <v>59847</v>
      </c>
      <c r="E172" s="21">
        <v>59847</v>
      </c>
      <c r="F172" s="21">
        <v>59847</v>
      </c>
      <c r="G172" s="14">
        <f t="shared" si="35"/>
        <v>0</v>
      </c>
      <c r="H172" s="21">
        <v>52288</v>
      </c>
    </row>
    <row r="173" spans="1:8" x14ac:dyDescent="0.25">
      <c r="A173" s="49" t="s">
        <v>226</v>
      </c>
      <c r="B173" s="54" t="s">
        <v>227</v>
      </c>
      <c r="C173" s="21">
        <v>61000</v>
      </c>
      <c r="D173" s="21">
        <v>61000</v>
      </c>
      <c r="E173" s="21">
        <v>84220</v>
      </c>
      <c r="F173" s="21">
        <v>84220</v>
      </c>
      <c r="G173" s="14">
        <f t="shared" si="35"/>
        <v>0</v>
      </c>
      <c r="H173" s="21">
        <v>83326</v>
      </c>
    </row>
    <row r="174" spans="1:8" x14ac:dyDescent="0.25">
      <c r="A174" s="48" t="s">
        <v>228</v>
      </c>
      <c r="B174" s="43" t="s">
        <v>229</v>
      </c>
      <c r="C174" s="21">
        <v>127802</v>
      </c>
      <c r="D174" s="21">
        <v>127802</v>
      </c>
      <c r="E174" s="21">
        <v>127802</v>
      </c>
      <c r="F174" s="21">
        <v>127802</v>
      </c>
      <c r="G174" s="14">
        <f t="shared" si="35"/>
        <v>0</v>
      </c>
      <c r="H174" s="21">
        <v>114343</v>
      </c>
    </row>
    <row r="175" spans="1:8" x14ac:dyDescent="0.25">
      <c r="A175" s="49" t="s">
        <v>230</v>
      </c>
      <c r="B175" s="43" t="s">
        <v>231</v>
      </c>
      <c r="C175" s="21">
        <v>50845</v>
      </c>
      <c r="D175" s="21">
        <v>50845</v>
      </c>
      <c r="E175" s="21">
        <v>50845</v>
      </c>
      <c r="F175" s="21">
        <v>50845</v>
      </c>
      <c r="G175" s="14">
        <f t="shared" si="35"/>
        <v>0</v>
      </c>
      <c r="H175" s="21">
        <v>39519</v>
      </c>
    </row>
    <row r="176" spans="1:8" x14ac:dyDescent="0.25">
      <c r="A176" s="49" t="s">
        <v>232</v>
      </c>
      <c r="B176" s="54" t="s">
        <v>233</v>
      </c>
      <c r="C176" s="21">
        <v>2150</v>
      </c>
      <c r="D176" s="21">
        <v>2150</v>
      </c>
      <c r="E176" s="21">
        <v>2150</v>
      </c>
      <c r="F176" s="21">
        <v>2150</v>
      </c>
      <c r="G176" s="14">
        <f t="shared" si="35"/>
        <v>0</v>
      </c>
      <c r="H176" s="21">
        <v>2823</v>
      </c>
    </row>
    <row r="177" spans="1:8" x14ac:dyDescent="0.25">
      <c r="A177" s="48" t="s">
        <v>234</v>
      </c>
      <c r="B177" s="43" t="s">
        <v>235</v>
      </c>
      <c r="C177" s="21">
        <v>167337</v>
      </c>
      <c r="D177" s="21">
        <v>161475</v>
      </c>
      <c r="E177" s="21">
        <v>161475</v>
      </c>
      <c r="F177" s="21">
        <v>161475</v>
      </c>
      <c r="G177" s="14">
        <f t="shared" si="35"/>
        <v>0</v>
      </c>
      <c r="H177" s="21">
        <v>99408</v>
      </c>
    </row>
    <row r="178" spans="1:8" x14ac:dyDescent="0.25">
      <c r="A178" s="49" t="s">
        <v>236</v>
      </c>
      <c r="B178" s="43" t="s">
        <v>237</v>
      </c>
      <c r="C178" s="21">
        <v>2500</v>
      </c>
      <c r="D178" s="21">
        <v>2500</v>
      </c>
      <c r="E178" s="21">
        <v>2500</v>
      </c>
      <c r="F178" s="21">
        <v>2500</v>
      </c>
      <c r="G178" s="14">
        <f t="shared" si="35"/>
        <v>0</v>
      </c>
      <c r="H178" s="21">
        <v>680</v>
      </c>
    </row>
    <row r="179" spans="1:8" x14ac:dyDescent="0.25">
      <c r="A179" s="64" t="s">
        <v>238</v>
      </c>
      <c r="B179" s="65" t="s">
        <v>239</v>
      </c>
      <c r="C179" s="21">
        <v>250700</v>
      </c>
      <c r="D179" s="21">
        <v>250950</v>
      </c>
      <c r="E179" s="21">
        <v>250950</v>
      </c>
      <c r="F179" s="21">
        <v>250950</v>
      </c>
      <c r="G179" s="14">
        <f t="shared" si="35"/>
        <v>0</v>
      </c>
      <c r="H179" s="21">
        <v>248816</v>
      </c>
    </row>
    <row r="180" spans="1:8" ht="15.75" thickBot="1" x14ac:dyDescent="0.3">
      <c r="A180" s="72" t="s">
        <v>240</v>
      </c>
      <c r="B180" s="73"/>
      <c r="C180" s="66">
        <f t="shared" ref="C180:H180" si="36">C65+C73+C75+C78+C84+C90+C100+C105+C138+C159</f>
        <v>17649313</v>
      </c>
      <c r="D180" s="66">
        <f t="shared" si="36"/>
        <v>17927786</v>
      </c>
      <c r="E180" s="66">
        <f t="shared" si="36"/>
        <v>18148632</v>
      </c>
      <c r="F180" s="66">
        <f t="shared" si="36"/>
        <v>18160167</v>
      </c>
      <c r="G180" s="66">
        <f t="shared" si="36"/>
        <v>11535</v>
      </c>
      <c r="H180" s="66">
        <f t="shared" si="36"/>
        <v>17687167.350000001</v>
      </c>
    </row>
  </sheetData>
  <mergeCells count="2">
    <mergeCell ref="A64:B64"/>
    <mergeCell ref="A180:B180"/>
  </mergeCells>
  <hyperlinks>
    <hyperlink ref="B86" r:id="rId1" display="https://cloud.veera.eu/document/1014/budget/6049/sub-budgets/1244/records/91132" xr:uid="{B1C497E7-6FB1-468C-A402-A69A211CB62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Külli Mõttus</dc:creator>
  <cp:lastModifiedBy>Külli Mõttus</cp:lastModifiedBy>
  <dcterms:created xsi:type="dcterms:W3CDTF">2026-02-12T12:51:53Z</dcterms:created>
  <dcterms:modified xsi:type="dcterms:W3CDTF">2026-02-12T13:37:15Z</dcterms:modified>
</cp:coreProperties>
</file>