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drawings/drawing3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drawings/drawing4.xml" ContentType="application/vnd.openxmlformats-officedocument.drawing+xml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ulgivallavalitsus-my.sharepoint.com/personal/kylli_mulgivald_ee/Documents/Töölaud/1 KuLLI/2025/Eelarve/"/>
    </mc:Choice>
  </mc:AlternateContent>
  <xr:revisionPtr revIDLastSave="6" documentId="8_{64C8497A-097D-4F7C-BBA3-857697D58BB1}" xr6:coauthVersionLast="47" xr6:coauthVersionMax="47" xr10:uidLastSave="{B28A54F9-2F0E-413B-ACCF-AF43A519224D}"/>
  <bookViews>
    <workbookView xWindow="-120" yWindow="-120" windowWidth="29040" windowHeight="15720" activeTab="2" xr2:uid="{00000000-000D-0000-FFFF-FFFF00000000}"/>
  </bookViews>
  <sheets>
    <sheet name="Mulgi valla 2025 a. eelarve" sheetId="12" r:id="rId1"/>
    <sheet name="1. lisaeelarve" sheetId="7" r:id="rId2"/>
    <sheet name="2.lisaeelarve" sheetId="5" r:id="rId3"/>
    <sheet name="3" sheetId="3" r:id="rId4"/>
    <sheet name="4" sheetId="6" r:id="rId5"/>
    <sheet name="5" sheetId="8" r:id="rId6"/>
    <sheet name="6" sheetId="9" r:id="rId7"/>
    <sheet name="7" sheetId="10" r:id="rId8"/>
    <sheet name="8" sheetId="11" r:id="rId9"/>
    <sheet name="9" sheetId="2" r:id="rId10"/>
    <sheet name="10" sheetId="4" r:id="rId11"/>
    <sheet name="11" sheetId="13" r:id="rId12"/>
  </sheets>
  <definedNames>
    <definedName name="_xlnm._FilterDatabase" localSheetId="10" hidden="1">'10'!$A$3:$G$46</definedName>
    <definedName name="_xlnm._FilterDatabase" localSheetId="3" hidden="1">'3'!$A$1:$D$181</definedName>
    <definedName name="_xlnm._FilterDatabase" localSheetId="4" hidden="1">'4'!#REF!</definedName>
    <definedName name="_xlnm._FilterDatabase" localSheetId="6" hidden="1">'6'!$A$1:$B$16</definedName>
    <definedName name="_xlnm._FilterDatabase" localSheetId="9" hidden="1">'9'!$A$1:$I$29</definedName>
    <definedName name="_xlnm._FilterDatabase" localSheetId="0" hidden="1">'Mulgi valla 2025 a. eelarve'!$A$5:$G$59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5" l="1"/>
  <c r="E74" i="5"/>
  <c r="E158" i="5"/>
  <c r="E137" i="5"/>
  <c r="E104" i="5"/>
  <c r="E99" i="5"/>
  <c r="E179" i="5" l="1"/>
  <c r="E89" i="5" l="1"/>
  <c r="E83" i="5"/>
  <c r="E77" i="5"/>
  <c r="E72" i="5"/>
  <c r="E64" i="5"/>
  <c r="E55" i="5"/>
  <c r="E56" i="5"/>
  <c r="F49" i="5"/>
  <c r="F50" i="5"/>
  <c r="F51" i="5"/>
  <c r="F52" i="5"/>
  <c r="F53" i="5"/>
  <c r="F48" i="5"/>
  <c r="E39" i="5"/>
  <c r="E38" i="5"/>
  <c r="E34" i="5"/>
  <c r="E30" i="5"/>
  <c r="E29" i="5"/>
  <c r="F16" i="5"/>
  <c r="F15" i="5"/>
  <c r="E15" i="5"/>
  <c r="F10" i="5"/>
  <c r="F6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3" i="5"/>
  <c r="F102" i="5"/>
  <c r="F101" i="5"/>
  <c r="F100" i="5"/>
  <c r="F98" i="5"/>
  <c r="F97" i="5"/>
  <c r="F96" i="5"/>
  <c r="F95" i="5"/>
  <c r="F94" i="5"/>
  <c r="F93" i="5"/>
  <c r="F92" i="5"/>
  <c r="F91" i="5"/>
  <c r="F90" i="5"/>
  <c r="F88" i="5"/>
  <c r="F87" i="5"/>
  <c r="F86" i="5"/>
  <c r="F85" i="5"/>
  <c r="F84" i="5"/>
  <c r="F83" i="5" s="1"/>
  <c r="F79" i="5"/>
  <c r="F80" i="5"/>
  <c r="F81" i="5"/>
  <c r="F82" i="5"/>
  <c r="F78" i="5"/>
  <c r="F76" i="5"/>
  <c r="F75" i="5"/>
  <c r="F74" i="5" s="1"/>
  <c r="F73" i="5"/>
  <c r="F72" i="5" s="1"/>
  <c r="F66" i="5"/>
  <c r="F67" i="5"/>
  <c r="F68" i="5"/>
  <c r="F69" i="5"/>
  <c r="F70" i="5"/>
  <c r="F71" i="5"/>
  <c r="F65" i="5"/>
  <c r="F60" i="5"/>
  <c r="F59" i="5"/>
  <c r="F58" i="5"/>
  <c r="F57" i="5"/>
  <c r="F56" i="5" s="1"/>
  <c r="F41" i="5"/>
  <c r="F42" i="5"/>
  <c r="F43" i="5"/>
  <c r="F44" i="5"/>
  <c r="F45" i="5"/>
  <c r="F46" i="5"/>
  <c r="F47" i="5"/>
  <c r="F40" i="5"/>
  <c r="F36" i="5"/>
  <c r="F37" i="5"/>
  <c r="F35" i="5"/>
  <c r="F32" i="5"/>
  <c r="F30" i="5" s="1"/>
  <c r="F33" i="5"/>
  <c r="F31" i="5"/>
  <c r="F18" i="5"/>
  <c r="F17" i="5"/>
  <c r="F13" i="5"/>
  <c r="F11" i="5" s="1"/>
  <c r="F14" i="5"/>
  <c r="F12" i="5"/>
  <c r="F9" i="5"/>
  <c r="F8" i="5"/>
  <c r="E11" i="5"/>
  <c r="E7" i="5"/>
  <c r="D158" i="5"/>
  <c r="C158" i="5"/>
  <c r="D137" i="5"/>
  <c r="C137" i="5"/>
  <c r="D104" i="5"/>
  <c r="C104" i="5"/>
  <c r="D99" i="5"/>
  <c r="C99" i="5"/>
  <c r="D89" i="5"/>
  <c r="C89" i="5"/>
  <c r="D83" i="5"/>
  <c r="C83" i="5"/>
  <c r="D77" i="5"/>
  <c r="C77" i="5"/>
  <c r="D74" i="5"/>
  <c r="C74" i="5"/>
  <c r="D72" i="5"/>
  <c r="C72" i="5"/>
  <c r="D64" i="5"/>
  <c r="C64" i="5"/>
  <c r="D56" i="5"/>
  <c r="C56" i="5"/>
  <c r="F54" i="5"/>
  <c r="D39" i="5"/>
  <c r="C39" i="5"/>
  <c r="D34" i="5"/>
  <c r="C34" i="5"/>
  <c r="D30" i="5"/>
  <c r="C30" i="5"/>
  <c r="D29" i="5"/>
  <c r="C29" i="5"/>
  <c r="D15" i="5"/>
  <c r="C15" i="5"/>
  <c r="D11" i="5"/>
  <c r="C11" i="5"/>
  <c r="C6" i="5" s="1"/>
  <c r="F7" i="5"/>
  <c r="D7" i="5"/>
  <c r="C7" i="5"/>
  <c r="F92" i="7"/>
  <c r="F114" i="7"/>
  <c r="F113" i="7"/>
  <c r="F109" i="7"/>
  <c r="F100" i="7"/>
  <c r="F87" i="7"/>
  <c r="E39" i="7"/>
  <c r="C11" i="7"/>
  <c r="C6" i="7"/>
  <c r="F99" i="5" l="1"/>
  <c r="F64" i="5"/>
  <c r="F39" i="5"/>
  <c r="E6" i="5"/>
  <c r="F34" i="5"/>
  <c r="F29" i="5" s="1"/>
  <c r="F38" i="5" s="1"/>
  <c r="C38" i="5"/>
  <c r="C55" i="5" s="1"/>
  <c r="F77" i="5"/>
  <c r="F158" i="5"/>
  <c r="C179" i="5"/>
  <c r="F137" i="5"/>
  <c r="F89" i="5"/>
  <c r="D179" i="5"/>
  <c r="D6" i="5"/>
  <c r="D38" i="5" s="1"/>
  <c r="D55" i="5" s="1"/>
  <c r="F104" i="5"/>
  <c r="E6" i="7"/>
  <c r="E15" i="7"/>
  <c r="E29" i="7"/>
  <c r="E18" i="7"/>
  <c r="E115" i="7"/>
  <c r="E47" i="7"/>
  <c r="E48" i="7"/>
  <c r="E49" i="7"/>
  <c r="E50" i="7"/>
  <c r="E51" i="7"/>
  <c r="E52" i="7"/>
  <c r="E53" i="7"/>
  <c r="D39" i="7"/>
  <c r="F179" i="5" l="1"/>
  <c r="F55" i="5"/>
  <c r="E10" i="7"/>
  <c r="E178" i="7"/>
  <c r="E177" i="7"/>
  <c r="E176" i="7"/>
  <c r="E175" i="7"/>
  <c r="E174" i="7"/>
  <c r="E173" i="7"/>
  <c r="E172" i="7"/>
  <c r="E171" i="7"/>
  <c r="E170" i="7"/>
  <c r="E169" i="7"/>
  <c r="E168" i="7"/>
  <c r="E167" i="7"/>
  <c r="E166" i="7"/>
  <c r="E165" i="7"/>
  <c r="E164" i="7"/>
  <c r="E163" i="7"/>
  <c r="E162" i="7"/>
  <c r="E161" i="7"/>
  <c r="E160" i="7"/>
  <c r="E159" i="7"/>
  <c r="E157" i="7"/>
  <c r="E156" i="7"/>
  <c r="E155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E138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4" i="7"/>
  <c r="E113" i="7"/>
  <c r="E112" i="7"/>
  <c r="E111" i="7"/>
  <c r="E110" i="7"/>
  <c r="E109" i="7"/>
  <c r="E108" i="7"/>
  <c r="E107" i="7"/>
  <c r="E106" i="7"/>
  <c r="E105" i="7"/>
  <c r="E103" i="7"/>
  <c r="E102" i="7"/>
  <c r="E101" i="7"/>
  <c r="E100" i="7"/>
  <c r="E98" i="7"/>
  <c r="E97" i="7"/>
  <c r="E96" i="7"/>
  <c r="E95" i="7"/>
  <c r="E94" i="7"/>
  <c r="E93" i="7"/>
  <c r="E92" i="7"/>
  <c r="E91" i="7"/>
  <c r="E90" i="7"/>
  <c r="E88" i="7"/>
  <c r="E87" i="7"/>
  <c r="E86" i="7"/>
  <c r="E85" i="7"/>
  <c r="E84" i="7"/>
  <c r="E82" i="7"/>
  <c r="E81" i="7"/>
  <c r="E80" i="7"/>
  <c r="E79" i="7"/>
  <c r="E78" i="7"/>
  <c r="E76" i="7"/>
  <c r="E75" i="7"/>
  <c r="E74" i="7" s="1"/>
  <c r="E73" i="7"/>
  <c r="E72" i="7" s="1"/>
  <c r="E71" i="7"/>
  <c r="E70" i="7"/>
  <c r="E69" i="7"/>
  <c r="E68" i="7"/>
  <c r="E67" i="7"/>
  <c r="E66" i="7"/>
  <c r="E65" i="7"/>
  <c r="E60" i="7"/>
  <c r="E58" i="7"/>
  <c r="E57" i="7"/>
  <c r="E56" i="7" s="1"/>
  <c r="E54" i="7"/>
  <c r="E46" i="7"/>
  <c r="E45" i="7"/>
  <c r="E44" i="7"/>
  <c r="E43" i="7"/>
  <c r="E42" i="7"/>
  <c r="E41" i="7"/>
  <c r="E40" i="7"/>
  <c r="E37" i="7"/>
  <c r="E36" i="7"/>
  <c r="E35" i="7"/>
  <c r="E34" i="7" s="1"/>
  <c r="E32" i="7"/>
  <c r="E31" i="7"/>
  <c r="E16" i="7"/>
  <c r="E14" i="7"/>
  <c r="E13" i="7"/>
  <c r="E12" i="7"/>
  <c r="E9" i="7"/>
  <c r="E8" i="7"/>
  <c r="D7" i="7"/>
  <c r="D11" i="7"/>
  <c r="D15" i="7"/>
  <c r="D30" i="7"/>
  <c r="D34" i="7"/>
  <c r="D56" i="7"/>
  <c r="D64" i="7"/>
  <c r="D72" i="7"/>
  <c r="D74" i="7"/>
  <c r="D77" i="7"/>
  <c r="D83" i="7"/>
  <c r="D89" i="7"/>
  <c r="D99" i="7"/>
  <c r="D104" i="7"/>
  <c r="D137" i="7"/>
  <c r="D158" i="7"/>
  <c r="C158" i="7"/>
  <c r="C137" i="7"/>
  <c r="C104" i="7"/>
  <c r="C99" i="7"/>
  <c r="C89" i="7"/>
  <c r="C83" i="7"/>
  <c r="C77" i="7"/>
  <c r="C74" i="7"/>
  <c r="C72" i="7"/>
  <c r="C64" i="7"/>
  <c r="C56" i="7"/>
  <c r="C39" i="7"/>
  <c r="C34" i="7"/>
  <c r="C30" i="7"/>
  <c r="C15" i="7"/>
  <c r="C7" i="7"/>
  <c r="C99" i="12"/>
  <c r="C72" i="12"/>
  <c r="C30" i="12"/>
  <c r="C34" i="12"/>
  <c r="C39" i="12"/>
  <c r="E83" i="7" l="1"/>
  <c r="E99" i="7"/>
  <c r="E11" i="7"/>
  <c r="C29" i="7"/>
  <c r="E77" i="7"/>
  <c r="E89" i="7"/>
  <c r="D179" i="7"/>
  <c r="E64" i="7"/>
  <c r="E137" i="7"/>
  <c r="E104" i="7"/>
  <c r="E30" i="7"/>
  <c r="E158" i="7"/>
  <c r="D29" i="7"/>
  <c r="D6" i="7"/>
  <c r="E7" i="7"/>
  <c r="C179" i="7"/>
  <c r="C38" i="7"/>
  <c r="C55" i="7" s="1"/>
  <c r="C29" i="12"/>
  <c r="C7" i="12"/>
  <c r="C11" i="12"/>
  <c r="C15" i="12"/>
  <c r="C55" i="12"/>
  <c r="C64" i="12"/>
  <c r="C74" i="12"/>
  <c r="C77" i="12"/>
  <c r="C83" i="12"/>
  <c r="C89" i="12"/>
  <c r="C104" i="12"/>
  <c r="C136" i="12"/>
  <c r="C157" i="12"/>
  <c r="E179" i="7" l="1"/>
  <c r="D38" i="7"/>
  <c r="D55" i="7" s="1"/>
  <c r="E38" i="7"/>
  <c r="E55" i="7" s="1"/>
  <c r="C178" i="12"/>
  <c r="C6" i="12"/>
  <c r="C38" i="12" l="1"/>
  <c r="C54" i="12" l="1"/>
  <c r="B2" i="6" l="1"/>
  <c r="C11" i="6"/>
  <c r="B10" i="6" s="1"/>
  <c r="B7" i="6" l="1"/>
  <c r="B6" i="6"/>
  <c r="B3" i="6"/>
  <c r="B4" i="6"/>
  <c r="B8" i="6"/>
  <c r="B5" i="6"/>
  <c r="B9" i="6"/>
  <c r="B11" i="6" l="1"/>
</calcChain>
</file>

<file path=xl/sharedStrings.xml><?xml version="1.0" encoding="utf-8"?>
<sst xmlns="http://schemas.openxmlformats.org/spreadsheetml/2006/main" count="884" uniqueCount="244">
  <si>
    <t>Kirje nimetus</t>
  </si>
  <si>
    <t>PÕHITEGEVUSE TULUD KOKKU</t>
  </si>
  <si>
    <t>Maksutulud</t>
  </si>
  <si>
    <t>Füüsilise isiku tulumaks</t>
  </si>
  <si>
    <t>Maamaks</t>
  </si>
  <si>
    <t>Tulud kaupade ja teenuste müügist</t>
  </si>
  <si>
    <t>Saadud toetused tegevuskuludeks</t>
  </si>
  <si>
    <t>Tasandusfond</t>
  </si>
  <si>
    <t xml:space="preserve">Toetusfond </t>
  </si>
  <si>
    <t>Muud saadud toetused tegevuskuludeks</t>
  </si>
  <si>
    <t>Sihtfinantseerimine tegevuskuludeks</t>
  </si>
  <si>
    <t>Mittesihtotstarbelised toetused</t>
  </si>
  <si>
    <t xml:space="preserve">Muud tegevustulud </t>
  </si>
  <si>
    <t>Maardlate kaevandamisõiguse tasu</t>
  </si>
  <si>
    <t>Kohaliku tähtsusega maardlate kaevandamisõiguse tasu</t>
  </si>
  <si>
    <t>Tasu üleriigilise tähtsusega maardlatest väljapumbatud kaevandus- ja karjäärivee erikasutusest</t>
  </si>
  <si>
    <t>Laekumine vee erikasutusest</t>
  </si>
  <si>
    <t>Saastetasud ja keskkonnale tekitatud kahju hüvitis</t>
  </si>
  <si>
    <t>Trahvid</t>
  </si>
  <si>
    <t>Muud tulud varadelt</t>
  </si>
  <si>
    <t>Tulud varude müügist</t>
  </si>
  <si>
    <t xml:space="preserve">Muud tulud </t>
  </si>
  <si>
    <t>PÕHITEGEVUSE KULUD KOKKU</t>
  </si>
  <si>
    <t>Antud toetused tegevuskuludeks</t>
  </si>
  <si>
    <t>Sotsiaalabitoetused ja muud toetused füüsilistele isikutele</t>
  </si>
  <si>
    <t>Sihtotstarbelised toetused tegevuskuludeks</t>
  </si>
  <si>
    <t>Muud tegevuskulud</t>
  </si>
  <si>
    <t>Tööjõukulud</t>
  </si>
  <si>
    <t>Majandamiskulud</t>
  </si>
  <si>
    <t>Muud kulud</t>
  </si>
  <si>
    <t>PÕHITEGEVUSE TULEM</t>
  </si>
  <si>
    <t>INVESTEERIMISTEGEVUS KOKKU</t>
  </si>
  <si>
    <t>Põhivara müük (+)</t>
  </si>
  <si>
    <t>Põhivara soetus (-)</t>
  </si>
  <si>
    <t xml:space="preserve">Põhivara soetuseks saadav sihtfinantseerimine(+) </t>
  </si>
  <si>
    <t>Põhivara soetuseks antav sihtfinantseerimine(-)</t>
  </si>
  <si>
    <t>Osaluste müük (+)</t>
  </si>
  <si>
    <t>Osaluste soetus (-)</t>
  </si>
  <si>
    <t>Muude aktsiate ja osade müük (+)</t>
  </si>
  <si>
    <t>Muude aktsiate ja osade soetus (-)</t>
  </si>
  <si>
    <t>Tagasilaekuvad laenud (+)</t>
  </si>
  <si>
    <t>Antavad laenud (-)</t>
  </si>
  <si>
    <t>Finantstkulud (-)</t>
  </si>
  <si>
    <t>EELARVE TULEM (ÜLEJÄÄK (+) / PUUDUJÄÄK (-))</t>
  </si>
  <si>
    <t>FINANTSEERIMISTEGEVUS</t>
  </si>
  <si>
    <t>Kohustuste võtmine (+)</t>
  </si>
  <si>
    <t>Kohustuste tasumine (-)</t>
  </si>
  <si>
    <t>10</t>
  </si>
  <si>
    <t>tunnus</t>
  </si>
  <si>
    <t>01111</t>
  </si>
  <si>
    <t>01112</t>
  </si>
  <si>
    <t>Reservfond</t>
  </si>
  <si>
    <t>01114</t>
  </si>
  <si>
    <t>Muud üldised teenused</t>
  </si>
  <si>
    <t>01330</t>
  </si>
  <si>
    <t>01700</t>
  </si>
  <si>
    <t>01800</t>
  </si>
  <si>
    <t>Üldiseloomuga ülekanded valitsussektoris</t>
  </si>
  <si>
    <t>04210</t>
  </si>
  <si>
    <t>04510</t>
  </si>
  <si>
    <t>04710</t>
  </si>
  <si>
    <t>Kaubandus ja laondus</t>
  </si>
  <si>
    <t>04730</t>
  </si>
  <si>
    <t>04740</t>
  </si>
  <si>
    <t>05100</t>
  </si>
  <si>
    <t>05101</t>
  </si>
  <si>
    <t>05600</t>
  </si>
  <si>
    <t>Muu keskkonnakaitse (sh keskkonnakaitse haldus)</t>
  </si>
  <si>
    <t>06300</t>
  </si>
  <si>
    <t>Elamu- ja kommunaalmajandus</t>
  </si>
  <si>
    <t>06605</t>
  </si>
  <si>
    <t>07210</t>
  </si>
  <si>
    <t>08102</t>
  </si>
  <si>
    <t>08103</t>
  </si>
  <si>
    <t>08107</t>
  </si>
  <si>
    <t>Abja Noortekeskus</t>
  </si>
  <si>
    <t>Mõisaküla Noortekeskus</t>
  </si>
  <si>
    <t>08109</t>
  </si>
  <si>
    <t>Abja Raamatukogu</t>
  </si>
  <si>
    <t>Kamara Raamatukogu</t>
  </si>
  <si>
    <t>Halliste Raamatukogu</t>
  </si>
  <si>
    <t>08202</t>
  </si>
  <si>
    <t>Abja Kultuurimaja</t>
  </si>
  <si>
    <t>Karksi-Nuia Kultuurikeskus</t>
  </si>
  <si>
    <t>Mõisaküla Kultuurimaja</t>
  </si>
  <si>
    <t>Kaarli Rahvamaja</t>
  </si>
  <si>
    <t>Uue-Kariste Rahvamaja</t>
  </si>
  <si>
    <t>08203</t>
  </si>
  <si>
    <t>08300</t>
  </si>
  <si>
    <t>09110</t>
  </si>
  <si>
    <t>09212</t>
  </si>
  <si>
    <t>Halliste Põhikool</t>
  </si>
  <si>
    <t>Abja Päevakeskus</t>
  </si>
  <si>
    <t>09510</t>
  </si>
  <si>
    <t>Abja Muusikakool</t>
  </si>
  <si>
    <t>Karksi-Nuia Muusikakool</t>
  </si>
  <si>
    <t>09600</t>
  </si>
  <si>
    <t>09601</t>
  </si>
  <si>
    <t>09602</t>
  </si>
  <si>
    <t>Muu puuetega inimeste sotsiaalne kaitse</t>
  </si>
  <si>
    <t>10121</t>
  </si>
  <si>
    <t>10200</t>
  </si>
  <si>
    <t>10402</t>
  </si>
  <si>
    <t>Muu perekondade ja laste sotsiaalne kaitse</t>
  </si>
  <si>
    <t>Riiklik toimetulekutoetus</t>
  </si>
  <si>
    <t>10701</t>
  </si>
  <si>
    <t>10900</t>
  </si>
  <si>
    <t>PÕHITEGEVUSE KULUDE JA INVESTEERIMISTEGEVUSE VÄLJAMINEKUTE JAOTUS TEGEVUSALADE JÄRGI</t>
  </si>
  <si>
    <t>01</t>
  </si>
  <si>
    <t>Üldised valitsussektori teenused</t>
  </si>
  <si>
    <t>04</t>
  </si>
  <si>
    <t>Majandus</t>
  </si>
  <si>
    <t>Põllumajandus</t>
  </si>
  <si>
    <t>Maanteetransport (vallateede- ja tänavate korrashoid)</t>
  </si>
  <si>
    <t>05</t>
  </si>
  <si>
    <t>Keskkonnakaitse</t>
  </si>
  <si>
    <t>Jäätmekäitlus (prügivedu)</t>
  </si>
  <si>
    <t>06</t>
  </si>
  <si>
    <t>Hulkuvate loomadega seotud tegevus</t>
  </si>
  <si>
    <t>07</t>
  </si>
  <si>
    <t>Tervishoid</t>
  </si>
  <si>
    <t>08</t>
  </si>
  <si>
    <t>Vabaaeg, kultuur ja religioon</t>
  </si>
  <si>
    <t>Abja Gümnaasiumi ujula</t>
  </si>
  <si>
    <t>09</t>
  </si>
  <si>
    <t>Haridus</t>
  </si>
  <si>
    <t>Eelharidus (lasteaiad)- kohamaksud</t>
  </si>
  <si>
    <t>Sotsiaalne kaitse</t>
  </si>
  <si>
    <t xml:space="preserve">08102 </t>
  </si>
  <si>
    <t xml:space="preserve">08201 </t>
  </si>
  <si>
    <t>Abja Spordi- ja Tervisekeskus</t>
  </si>
  <si>
    <t>Mõisaküla Raamatukogu</t>
  </si>
  <si>
    <t>Õisu Raamatukogu</t>
  </si>
  <si>
    <t xml:space="preserve">Abja Gümnaasium </t>
  </si>
  <si>
    <t>August Kitzbergi nimeline Gümnaasium</t>
  </si>
  <si>
    <t>Abja Õpilaskodu</t>
  </si>
  <si>
    <t>10201</t>
  </si>
  <si>
    <t>10400</t>
  </si>
  <si>
    <t>Kokku</t>
  </si>
  <si>
    <t>03</t>
  </si>
  <si>
    <t>Avalik kord ja julgeolek</t>
  </si>
  <si>
    <t>03200</t>
  </si>
  <si>
    <t>06400</t>
  </si>
  <si>
    <t>Abja saun</t>
  </si>
  <si>
    <t>Mõisaküla saun</t>
  </si>
  <si>
    <t>Karksi-Nuia Noortekeskus</t>
  </si>
  <si>
    <t>Karksi Vallahooldus</t>
  </si>
  <si>
    <t>Saadud tegevustoetused</t>
  </si>
  <si>
    <t>Karksi-Nuia Raamatukogu</t>
  </si>
  <si>
    <t>Tänavavalgustus</t>
  </si>
  <si>
    <t>Karksi-Nuia saun</t>
  </si>
  <si>
    <t>Perearstikeskus Mõisaküla</t>
  </si>
  <si>
    <t>Ülevallalised sporditoetused ja üritused</t>
  </si>
  <si>
    <t>Seltsid</t>
  </si>
  <si>
    <t>Kohamaksud teistele omavalitsustele üldhariduskoolid</t>
  </si>
  <si>
    <t>Koolitransport</t>
  </si>
  <si>
    <t>Eakate sünnipäevad ja tähtpäevade tähistamine</t>
  </si>
  <si>
    <t>Veevarustus</t>
  </si>
  <si>
    <t>Huvikoolid- kohamaksud teistele omavalitsustele</t>
  </si>
  <si>
    <t>Hooldekodude kohamaksud</t>
  </si>
  <si>
    <t xml:space="preserve">Osalustasud spordikoolides </t>
  </si>
  <si>
    <t>Koolitoit Abja Gümnaasium</t>
  </si>
  <si>
    <t>Koolitoit A. Kitzbergi nimeline Gümnaasium</t>
  </si>
  <si>
    <t>Koolitoit Halliste Kool</t>
  </si>
  <si>
    <t>Laenude teenindamine</t>
  </si>
  <si>
    <t>Vallavolikogu</t>
  </si>
  <si>
    <t>Vallavalitsus</t>
  </si>
  <si>
    <t>Üldmajanduslikud arendusprojektid</t>
  </si>
  <si>
    <t xml:space="preserve">Abja-Paluoja Esmatasandi Tervisekeskus </t>
  </si>
  <si>
    <t>Karksi-Nuia Esmatasandi Tervisekeskus</t>
  </si>
  <si>
    <t>Karksi-Nuia Spordikool</t>
  </si>
  <si>
    <t>Halliste Rahvamaja</t>
  </si>
  <si>
    <t>Lilli Külamaja</t>
  </si>
  <si>
    <t>Karksi Külamaja</t>
  </si>
  <si>
    <t>Abja Muuseum</t>
  </si>
  <si>
    <t>Mõisaküla Muuseum</t>
  </si>
  <si>
    <t>Ajaleht Mulgi Sõna</t>
  </si>
  <si>
    <t>Abja Lasteaed</t>
  </si>
  <si>
    <t>Karksi-Nuia Lasteaed</t>
  </si>
  <si>
    <t>Mõisaküla Lasteaed</t>
  </si>
  <si>
    <t>Halliste Lasteaed</t>
  </si>
  <si>
    <t>Õisu Lasteaed</t>
  </si>
  <si>
    <t>Antud laenud (-)</t>
  </si>
  <si>
    <t>Kultuurikoordinaator</t>
  </si>
  <si>
    <t>Muu huviharidus Mulgi vald</t>
  </si>
  <si>
    <t>Asendus- ja järelhooldus</t>
  </si>
  <si>
    <t>08207</t>
  </si>
  <si>
    <t>Karksi-Nuia eakate päevatuba</t>
  </si>
  <si>
    <t>Karksi-Nuia Muuseum</t>
  </si>
  <si>
    <t>Karksi-Nuia sotsiaalkorteritega elumaja</t>
  </si>
  <si>
    <t>10600</t>
  </si>
  <si>
    <t>Muu elamu- ja kommunaalmajanduse tegevus</t>
  </si>
  <si>
    <t>Mulgi Muuseum</t>
  </si>
  <si>
    <t>Mulgi Hoolekandekeskus Polli tegevuskoht</t>
  </si>
  <si>
    <t>Mulgi Hoolekandekeskus Mõisaküla tegevuskoht</t>
  </si>
  <si>
    <t>Kriisivalmiduse suurendamine</t>
  </si>
  <si>
    <t>Toetus vabatahtlikele päästekomandodele</t>
  </si>
  <si>
    <t>10202</t>
  </si>
  <si>
    <t>Eakate koduteenus</t>
  </si>
  <si>
    <t>Rohelised rööpad 2024-2026</t>
  </si>
  <si>
    <t>01600</t>
  </si>
  <si>
    <t>Valimised</t>
  </si>
  <si>
    <t>Mänguväljakud</t>
  </si>
  <si>
    <t>Karksi Ordulinnus</t>
  </si>
  <si>
    <t>Kodud tuleohutuks</t>
  </si>
  <si>
    <t>Nõuete ja kohustiste saldode muutus "+/-"</t>
  </si>
  <si>
    <t>Mõisaküla Linnahooldus</t>
  </si>
  <si>
    <t>09609</t>
  </si>
  <si>
    <t>10110</t>
  </si>
  <si>
    <t>Haigete sotsiaalne kaitse</t>
  </si>
  <si>
    <t>10403</t>
  </si>
  <si>
    <t>Lapse tugiisikuteenus</t>
  </si>
  <si>
    <t>Mõisaküla Päevakeskus</t>
  </si>
  <si>
    <t>10127</t>
  </si>
  <si>
    <t>Puudega inimese sotsiaaltransporditeenus</t>
  </si>
  <si>
    <t>10126</t>
  </si>
  <si>
    <t>Puudega lapse lapsehoiuteenus</t>
  </si>
  <si>
    <t>10704</t>
  </si>
  <si>
    <t>Võlanõustamisteenus</t>
  </si>
  <si>
    <t>07400</t>
  </si>
  <si>
    <t>Avalikud tervishoiuteenused</t>
  </si>
  <si>
    <t>LIKVIIDSETE VARADE MUUTUS (+ suurenemine. - vähenemine)</t>
  </si>
  <si>
    <t>Avalike alade puhastus Abja-Paluoja. Halliste ja Karksi piirkonna teed</t>
  </si>
  <si>
    <t>Vabaaeg. kultuur ja religioon</t>
  </si>
  <si>
    <t>Muu haridus. sh hariduse haldus</t>
  </si>
  <si>
    <t>Muu sotsiaalne kaitse. sh. sotsiaalse kaitse haldus</t>
  </si>
  <si>
    <t>02</t>
  </si>
  <si>
    <t>Riigikaitse</t>
  </si>
  <si>
    <t>02200</t>
  </si>
  <si>
    <t>Tsiviilkaitse</t>
  </si>
  <si>
    <t>10120</t>
  </si>
  <si>
    <t>Puuetega inimeste erihoolekandeteenus</t>
  </si>
  <si>
    <t xml:space="preserve">2025 eelarve </t>
  </si>
  <si>
    <t>Abja, Halliste ja Penuja kalmistu</t>
  </si>
  <si>
    <t xml:space="preserve">MULGI VALLA 2025 AASTA EELARVE </t>
  </si>
  <si>
    <t xml:space="preserve">MULGI VALLA 2025 AASTA 1. LISAEELARVE </t>
  </si>
  <si>
    <t>Koos 1. lisaeelarvega</t>
  </si>
  <si>
    <t>1. lisaeelarve</t>
  </si>
  <si>
    <t xml:space="preserve">Finantstkulud (-) </t>
  </si>
  <si>
    <t>Finantstulud (+)</t>
  </si>
  <si>
    <t>Kvaliteetsed avalikud teenused</t>
  </si>
  <si>
    <t>Koos 2. lisaeelarvega</t>
  </si>
  <si>
    <t>2. lisaeelarve</t>
  </si>
  <si>
    <t xml:space="preserve">MULGI VALLA 2025 AASTA 2. LISAEELARVE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</si>
</sst>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\ _€"/>
    <numFmt numFmtId="166" formatCode="#,##0.00\ _€"/>
    <numFmt numFmtId="167" formatCode="#,##0.0"/>
  </numFmts>
  <fonts count="3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4"/>
      <color theme="1"/>
      <name val="Times New Roman"/>
      <family val="1"/>
    </font>
    <font>
      <sz val="11"/>
      <name val="Arial"/>
      <family val="1"/>
    </font>
    <font>
      <b/>
      <sz val="12"/>
      <name val="Arial"/>
      <family val="1"/>
    </font>
    <font>
      <b/>
      <sz val="11"/>
      <name val="Arial"/>
      <family val="1"/>
    </font>
    <font>
      <sz val="10"/>
      <name val="Arial"/>
      <family val="1"/>
    </font>
    <font>
      <u/>
      <sz val="11"/>
      <color theme="10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sz val="10"/>
      <color theme="1"/>
      <name val="Arial"/>
      <family val="2"/>
      <charset val="186"/>
    </font>
    <font>
      <sz val="10"/>
      <name val="Arial"/>
      <family val="1"/>
      <charset val="186"/>
    </font>
    <font>
      <sz val="11"/>
      <name val="Arial"/>
      <family val="1"/>
      <charset val="186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color rgb="FF000000"/>
      <name val="Times New Roman"/>
      <family val="1"/>
    </font>
    <font>
      <sz val="8"/>
      <name val="Calibri"/>
      <family val="2"/>
      <charset val="186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5" fillId="0" borderId="0"/>
    <xf numFmtId="0" fontId="9" fillId="0" borderId="0" applyNumberFormat="0" applyFill="0" applyBorder="0" applyAlignment="0" applyProtection="0"/>
  </cellStyleXfs>
  <cellXfs count="120">
    <xf numFmtId="0" fontId="0" fillId="0" borderId="0" xfId="0"/>
    <xf numFmtId="164" fontId="0" fillId="0" borderId="0" xfId="0" applyNumberFormat="1"/>
    <xf numFmtId="0" fontId="4" fillId="0" borderId="0" xfId="0" applyFont="1"/>
    <xf numFmtId="165" fontId="4" fillId="0" borderId="0" xfId="0" applyNumberFormat="1" applyFont="1"/>
    <xf numFmtId="4" fontId="6" fillId="0" borderId="0" xfId="4" applyNumberFormat="1" applyFont="1"/>
    <xf numFmtId="0" fontId="7" fillId="0" borderId="0" xfId="4" applyFont="1"/>
    <xf numFmtId="4" fontId="7" fillId="0" borderId="0" xfId="4" applyNumberFormat="1" applyFont="1"/>
    <xf numFmtId="0" fontId="8" fillId="0" borderId="0" xfId="4" applyFont="1"/>
    <xf numFmtId="4" fontId="8" fillId="0" borderId="0" xfId="4" applyNumberFormat="1" applyFont="1"/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0" xfId="5" applyAlignment="1">
      <alignment vertical="center" wrapText="1"/>
    </xf>
    <xf numFmtId="4" fontId="10" fillId="0" borderId="0" xfId="0" applyNumberFormat="1" applyFont="1" applyAlignment="1">
      <alignment vertical="center" wrapText="1"/>
    </xf>
    <xf numFmtId="4" fontId="15" fillId="0" borderId="0" xfId="4" applyNumberFormat="1" applyFont="1"/>
    <xf numFmtId="4" fontId="0" fillId="0" borderId="0" xfId="0" applyNumberFormat="1"/>
    <xf numFmtId="4" fontId="0" fillId="0" borderId="0" xfId="0" applyNumberFormat="1" applyAlignment="1">
      <alignment horizontal="left"/>
    </xf>
    <xf numFmtId="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6" fillId="0" borderId="0" xfId="0" applyFont="1"/>
    <xf numFmtId="4" fontId="17" fillId="0" borderId="0" xfId="4" applyNumberFormat="1" applyFont="1" applyAlignment="1">
      <alignment horizontal="left"/>
    </xf>
    <xf numFmtId="4" fontId="18" fillId="0" borderId="0" xfId="4" applyNumberFormat="1" applyFont="1" applyAlignment="1">
      <alignment horizontal="left"/>
    </xf>
    <xf numFmtId="0" fontId="0" fillId="0" borderId="0" xfId="0" applyAlignment="1">
      <alignment horizontal="left"/>
    </xf>
    <xf numFmtId="4" fontId="1" fillId="0" borderId="0" xfId="4" applyNumberFormat="1" applyFont="1" applyAlignment="1">
      <alignment horizontal="left"/>
    </xf>
    <xf numFmtId="4" fontId="11" fillId="0" borderId="0" xfId="0" applyNumberFormat="1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4" applyFont="1"/>
    <xf numFmtId="0" fontId="13" fillId="0" borderId="0" xfId="4" applyFont="1"/>
    <xf numFmtId="0" fontId="9" fillId="0" borderId="0" xfId="5" applyFill="1" applyAlignment="1">
      <alignment vertical="center" wrapText="1"/>
    </xf>
    <xf numFmtId="0" fontId="11" fillId="0" borderId="0" xfId="0" applyFont="1"/>
    <xf numFmtId="0" fontId="11" fillId="6" borderId="22" xfId="0" applyFont="1" applyFill="1" applyBorder="1"/>
    <xf numFmtId="0" fontId="13" fillId="2" borderId="22" xfId="2" applyFont="1" applyFill="1" applyBorder="1" applyAlignment="1">
      <alignment horizontal="left"/>
    </xf>
    <xf numFmtId="165" fontId="19" fillId="0" borderId="19" xfId="0" applyNumberFormat="1" applyFont="1" applyBorder="1"/>
    <xf numFmtId="0" fontId="11" fillId="6" borderId="9" xfId="0" applyFont="1" applyFill="1" applyBorder="1"/>
    <xf numFmtId="0" fontId="13" fillId="2" borderId="9" xfId="1" applyFont="1" applyFill="1" applyBorder="1" applyAlignment="1">
      <alignment horizontal="left"/>
    </xf>
    <xf numFmtId="165" fontId="19" fillId="0" borderId="7" xfId="0" applyNumberFormat="1" applyFont="1" applyBorder="1"/>
    <xf numFmtId="165" fontId="19" fillId="0" borderId="1" xfId="0" applyNumberFormat="1" applyFont="1" applyBorder="1"/>
    <xf numFmtId="0" fontId="11" fillId="0" borderId="5" xfId="0" applyFont="1" applyBorder="1"/>
    <xf numFmtId="0" fontId="14" fillId="0" borderId="5" xfId="2" applyFont="1" applyBorder="1"/>
    <xf numFmtId="165" fontId="11" fillId="0" borderId="16" xfId="3" applyNumberFormat="1" applyFont="1" applyBorder="1"/>
    <xf numFmtId="0" fontId="13" fillId="6" borderId="9" xfId="2" applyFont="1" applyFill="1" applyBorder="1" applyAlignment="1">
      <alignment horizontal="left"/>
    </xf>
    <xf numFmtId="165" fontId="19" fillId="0" borderId="7" xfId="3" applyNumberFormat="1" applyFont="1" applyBorder="1"/>
    <xf numFmtId="0" fontId="13" fillId="2" borderId="9" xfId="2" applyFont="1" applyFill="1" applyBorder="1" applyAlignment="1">
      <alignment horizontal="left"/>
    </xf>
    <xf numFmtId="0" fontId="14" fillId="0" borderId="5" xfId="1" applyFont="1" applyBorder="1"/>
    <xf numFmtId="165" fontId="11" fillId="0" borderId="0" xfId="0" applyNumberFormat="1" applyFont="1"/>
    <xf numFmtId="165" fontId="11" fillId="0" borderId="16" xfId="0" applyNumberFormat="1" applyFont="1" applyBorder="1"/>
    <xf numFmtId="165" fontId="11" fillId="0" borderId="3" xfId="0" applyNumberFormat="1" applyFont="1" applyBorder="1"/>
    <xf numFmtId="0" fontId="13" fillId="6" borderId="9" xfId="1" applyFont="1" applyFill="1" applyBorder="1"/>
    <xf numFmtId="165" fontId="11" fillId="0" borderId="7" xfId="0" applyNumberFormat="1" applyFont="1" applyBorder="1"/>
    <xf numFmtId="165" fontId="11" fillId="0" borderId="21" xfId="3" applyNumberFormat="1" applyFont="1" applyBorder="1"/>
    <xf numFmtId="0" fontId="20" fillId="4" borderId="5" xfId="2" applyFont="1" applyFill="1" applyBorder="1"/>
    <xf numFmtId="0" fontId="14" fillId="4" borderId="5" xfId="2" applyFont="1" applyFill="1" applyBorder="1"/>
    <xf numFmtId="0" fontId="11" fillId="5" borderId="5" xfId="0" applyFont="1" applyFill="1" applyBorder="1"/>
    <xf numFmtId="0" fontId="14" fillId="3" borderId="5" xfId="2" applyFont="1" applyFill="1" applyBorder="1"/>
    <xf numFmtId="0" fontId="20" fillId="0" borderId="5" xfId="2" applyFont="1" applyBorder="1"/>
    <xf numFmtId="0" fontId="11" fillId="6" borderId="8" xfId="0" applyFont="1" applyFill="1" applyBorder="1"/>
    <xf numFmtId="0" fontId="13" fillId="2" borderId="8" xfId="1" applyFont="1" applyFill="1" applyBorder="1" applyAlignment="1">
      <alignment horizontal="left"/>
    </xf>
    <xf numFmtId="165" fontId="11" fillId="0" borderId="5" xfId="0" applyNumberFormat="1" applyFont="1" applyBorder="1"/>
    <xf numFmtId="0" fontId="14" fillId="0" borderId="5" xfId="1" applyFont="1" applyBorder="1" applyAlignment="1">
      <alignment horizontal="left"/>
    </xf>
    <xf numFmtId="0" fontId="14" fillId="0" borderId="5" xfId="2" applyFont="1" applyBorder="1" applyAlignment="1">
      <alignment horizontal="left"/>
    </xf>
    <xf numFmtId="0" fontId="14" fillId="6" borderId="9" xfId="2" applyFont="1" applyFill="1" applyBorder="1" applyAlignment="1">
      <alignment horizontal="left"/>
    </xf>
    <xf numFmtId="0" fontId="11" fillId="6" borderId="10" xfId="0" applyFont="1" applyFill="1" applyBorder="1"/>
    <xf numFmtId="0" fontId="13" fillId="6" borderId="10" xfId="2" applyFont="1" applyFill="1" applyBorder="1" applyAlignment="1">
      <alignment horizontal="left" wrapText="1"/>
    </xf>
    <xf numFmtId="165" fontId="19" fillId="0" borderId="11" xfId="0" applyNumberFormat="1" applyFont="1" applyBorder="1"/>
    <xf numFmtId="165" fontId="11" fillId="0" borderId="20" xfId="0" applyNumberFormat="1" applyFont="1" applyBorder="1"/>
    <xf numFmtId="165" fontId="19" fillId="0" borderId="14" xfId="0" applyNumberFormat="1" applyFont="1" applyBorder="1"/>
    <xf numFmtId="165" fontId="19" fillId="0" borderId="2" xfId="0" applyNumberFormat="1" applyFont="1" applyBorder="1"/>
    <xf numFmtId="165" fontId="11" fillId="0" borderId="12" xfId="0" applyNumberFormat="1" applyFont="1" applyBorder="1"/>
    <xf numFmtId="165" fontId="11" fillId="0" borderId="13" xfId="0" applyNumberFormat="1" applyFont="1" applyBorder="1"/>
    <xf numFmtId="165" fontId="19" fillId="0" borderId="6" xfId="0" quotePrefix="1" applyNumberFormat="1" applyFont="1" applyBorder="1"/>
    <xf numFmtId="165" fontId="13" fillId="0" borderId="1" xfId="2" applyNumberFormat="1" applyFont="1" applyBorder="1"/>
    <xf numFmtId="165" fontId="13" fillId="0" borderId="7" xfId="0" applyNumberFormat="1" applyFont="1" applyBorder="1"/>
    <xf numFmtId="165" fontId="11" fillId="0" borderId="13" xfId="0" quotePrefix="1" applyNumberFormat="1" applyFont="1" applyBorder="1"/>
    <xf numFmtId="165" fontId="11" fillId="0" borderId="14" xfId="0" quotePrefix="1" applyNumberFormat="1" applyFont="1" applyBorder="1"/>
    <xf numFmtId="165" fontId="11" fillId="0" borderId="4" xfId="0" applyNumberFormat="1" applyFont="1" applyBorder="1"/>
    <xf numFmtId="165" fontId="19" fillId="0" borderId="6" xfId="0" applyNumberFormat="1" applyFont="1" applyBorder="1"/>
    <xf numFmtId="165" fontId="19" fillId="0" borderId="1" xfId="0" applyNumberFormat="1" applyFont="1" applyBorder="1" applyAlignment="1">
      <alignment horizontal="left"/>
    </xf>
    <xf numFmtId="165" fontId="11" fillId="0" borderId="3" xfId="0" applyNumberFormat="1" applyFont="1" applyBorder="1" applyAlignment="1">
      <alignment horizontal="left"/>
    </xf>
    <xf numFmtId="165" fontId="11" fillId="0" borderId="14" xfId="0" applyNumberFormat="1" applyFont="1" applyBorder="1"/>
    <xf numFmtId="165" fontId="11" fillId="0" borderId="2" xfId="0" applyNumberFormat="1" applyFont="1" applyBorder="1"/>
    <xf numFmtId="165" fontId="14" fillId="0" borderId="0" xfId="0" applyNumberFormat="1" applyFont="1"/>
    <xf numFmtId="165" fontId="19" fillId="0" borderId="11" xfId="0" applyNumberFormat="1" applyFont="1" applyBorder="1" applyAlignment="1">
      <alignment wrapText="1"/>
    </xf>
    <xf numFmtId="0" fontId="24" fillId="7" borderId="17" xfId="0" applyFont="1" applyFill="1" applyBorder="1"/>
    <xf numFmtId="0" fontId="23" fillId="7" borderId="17" xfId="2" applyFont="1" applyFill="1" applyBorder="1" applyAlignment="1" applyProtection="1">
      <alignment horizontal="left"/>
      <protection locked="0"/>
    </xf>
    <xf numFmtId="166" fontId="24" fillId="7" borderId="23" xfId="0" applyNumberFormat="1" applyFont="1" applyFill="1" applyBorder="1" applyAlignment="1">
      <alignment wrapText="1"/>
    </xf>
    <xf numFmtId="165" fontId="0" fillId="0" borderId="0" xfId="0" applyNumberFormat="1"/>
    <xf numFmtId="3" fontId="8" fillId="0" borderId="0" xfId="4" applyNumberFormat="1" applyFont="1"/>
    <xf numFmtId="0" fontId="25" fillId="0" borderId="0" xfId="0" applyFont="1" applyAlignment="1">
      <alignment vertical="center"/>
    </xf>
    <xf numFmtId="167" fontId="15" fillId="0" borderId="0" xfId="4" applyNumberFormat="1" applyFont="1"/>
    <xf numFmtId="3" fontId="15" fillId="0" borderId="0" xfId="4" applyNumberFormat="1" applyFont="1"/>
    <xf numFmtId="0" fontId="15" fillId="0" borderId="0" xfId="4" applyFont="1"/>
    <xf numFmtId="165" fontId="19" fillId="0" borderId="24" xfId="0" applyNumberFormat="1" applyFont="1" applyBorder="1"/>
    <xf numFmtId="165" fontId="13" fillId="0" borderId="24" xfId="2" applyNumberFormat="1" applyFont="1" applyBorder="1"/>
    <xf numFmtId="165" fontId="19" fillId="0" borderId="24" xfId="0" applyNumberFormat="1" applyFont="1" applyBorder="1" applyAlignment="1">
      <alignment horizontal="left"/>
    </xf>
    <xf numFmtId="165" fontId="27" fillId="0" borderId="24" xfId="0" applyNumberFormat="1" applyFont="1" applyBorder="1" applyAlignment="1">
      <alignment horizontal="center"/>
    </xf>
    <xf numFmtId="165" fontId="28" fillId="0" borderId="24" xfId="0" applyNumberFormat="1" applyFont="1" applyBorder="1" applyAlignment="1">
      <alignment horizontal="center"/>
    </xf>
    <xf numFmtId="3" fontId="26" fillId="0" borderId="24" xfId="0" applyNumberFormat="1" applyFont="1" applyBorder="1" applyAlignment="1">
      <alignment horizontal="center"/>
    </xf>
    <xf numFmtId="9" fontId="0" fillId="0" borderId="0" xfId="0" applyNumberFormat="1"/>
    <xf numFmtId="9" fontId="10" fillId="0" borderId="24" xfId="3" applyFont="1" applyBorder="1"/>
    <xf numFmtId="0" fontId="29" fillId="0" borderId="0" xfId="0" applyFont="1"/>
    <xf numFmtId="0" fontId="21" fillId="4" borderId="5" xfId="0" applyFont="1" applyFill="1" applyBorder="1" applyAlignment="1">
      <alignment wrapText="1"/>
    </xf>
    <xf numFmtId="0" fontId="14" fillId="0" borderId="0" xfId="5" applyFont="1" applyAlignment="1">
      <alignment wrapText="1"/>
    </xf>
    <xf numFmtId="165" fontId="19" fillId="0" borderId="0" xfId="0" applyNumberFormat="1" applyFont="1"/>
    <xf numFmtId="165" fontId="13" fillId="0" borderId="0" xfId="0" applyNumberFormat="1" applyFont="1"/>
    <xf numFmtId="14" fontId="11" fillId="6" borderId="9" xfId="0" applyNumberFormat="1" applyFont="1" applyFill="1" applyBorder="1" applyAlignment="1">
      <alignment horizontal="right"/>
    </xf>
    <xf numFmtId="16" fontId="11" fillId="6" borderId="9" xfId="0" applyNumberFormat="1" applyFont="1" applyFill="1" applyBorder="1" applyAlignment="1">
      <alignment horizontal="right"/>
    </xf>
    <xf numFmtId="0" fontId="0" fillId="0" borderId="0" xfId="0" quotePrefix="1"/>
    <xf numFmtId="165" fontId="19" fillId="0" borderId="25" xfId="0" applyNumberFormat="1" applyFont="1" applyBorder="1"/>
    <xf numFmtId="1" fontId="11" fillId="0" borderId="0" xfId="0" applyNumberFormat="1" applyFont="1"/>
    <xf numFmtId="165" fontId="11" fillId="0" borderId="26" xfId="3" applyNumberFormat="1" applyFont="1" applyBorder="1"/>
    <xf numFmtId="0" fontId="14" fillId="0" borderId="0" xfId="5" applyFont="1" applyAlignment="1">
      <alignment horizontal="left" wrapText="1"/>
    </xf>
    <xf numFmtId="165" fontId="19" fillId="0" borderId="27" xfId="0" applyNumberFormat="1" applyFont="1" applyBorder="1"/>
    <xf numFmtId="165" fontId="11" fillId="0" borderId="28" xfId="3" applyNumberFormat="1" applyFont="1" applyBorder="1"/>
    <xf numFmtId="0" fontId="14" fillId="0" borderId="0" xfId="5" applyFont="1" applyAlignment="1">
      <alignment horizontal="left" vertical="top" wrapText="1"/>
    </xf>
    <xf numFmtId="165" fontId="19" fillId="0" borderId="17" xfId="0" applyNumberFormat="1" applyFont="1" applyBorder="1" applyAlignment="1">
      <alignment wrapText="1"/>
    </xf>
    <xf numFmtId="165" fontId="19" fillId="0" borderId="18" xfId="0" applyNumberFormat="1" applyFont="1" applyBorder="1" applyAlignment="1">
      <alignment wrapText="1"/>
    </xf>
    <xf numFmtId="165" fontId="19" fillId="0" borderId="10" xfId="0" applyNumberFormat="1" applyFont="1" applyBorder="1" applyAlignment="1">
      <alignment wrapText="1"/>
    </xf>
    <xf numFmtId="165" fontId="19" fillId="0" borderId="15" xfId="0" applyNumberFormat="1" applyFont="1" applyBorder="1" applyAlignment="1">
      <alignment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6">
    <cellStyle name="Hüperlink" xfId="5" builtinId="8"/>
    <cellStyle name="Normaallaad" xfId="0" builtinId="0"/>
    <cellStyle name="Normal" xfId="4" xr:uid="{9835C737-3922-4867-8B1E-6CF8B9C87A30}"/>
    <cellStyle name="Normal 2" xfId="1" xr:uid="{00000000-0005-0000-0000-000001000000}"/>
    <cellStyle name="Normal_Sheet1 2" xfId="2" xr:uid="{00000000-0005-0000-0000-000002000000}"/>
    <cellStyle name="Prots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t-E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Mulgi valla</a:t>
            </a:r>
            <a:r>
              <a:rPr lang="et-EE"/>
              <a:t> 2024 aasta tegevuskulud ja investeeringud valdkondade kaupa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t-EE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165-498A-B97C-CAB07EFC0080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165-498A-B97C-CAB07EFC0080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165-498A-B97C-CAB07EFC0080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165-498A-B97C-CAB07EFC0080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165-498A-B97C-CAB07EFC0080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165-498A-B97C-CAB07EFC0080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7165-498A-B97C-CAB07EFC0080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7165-498A-B97C-CAB07EFC0080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7165-498A-B97C-CAB07EFC00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t-EE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'4'!$A$2:$A$10</c:f>
              <c:strCache>
                <c:ptCount val="9"/>
                <c:pt idx="0">
                  <c:v>Üldised valitsussektori teenused</c:v>
                </c:pt>
                <c:pt idx="1">
                  <c:v>Avalik kord ja julgeolek</c:v>
                </c:pt>
                <c:pt idx="2">
                  <c:v>Majandus</c:v>
                </c:pt>
                <c:pt idx="3">
                  <c:v>Keskkonnakaitse</c:v>
                </c:pt>
                <c:pt idx="4">
                  <c:v>Elamu- ja kommunaalmajandus</c:v>
                </c:pt>
                <c:pt idx="5">
                  <c:v>Tervishoid</c:v>
                </c:pt>
                <c:pt idx="6">
                  <c:v>Vabaaeg, kultuur ja religioon</c:v>
                </c:pt>
                <c:pt idx="7">
                  <c:v>Haridus</c:v>
                </c:pt>
                <c:pt idx="8">
                  <c:v>Sotsiaalne kaitse</c:v>
                </c:pt>
              </c:strCache>
            </c:strRef>
          </c:cat>
          <c:val>
            <c:numRef>
              <c:f>'4'!$B$2:$B$10</c:f>
              <c:numCache>
                <c:formatCode>0%</c:formatCode>
                <c:ptCount val="9"/>
                <c:pt idx="0">
                  <c:v>0.11470389060991711</c:v>
                </c:pt>
                <c:pt idx="1">
                  <c:v>3.4219771838176041E-4</c:v>
                </c:pt>
                <c:pt idx="2">
                  <c:v>2.0630322923774348E-2</c:v>
                </c:pt>
                <c:pt idx="3">
                  <c:v>5.7931739240322348E-2</c:v>
                </c:pt>
                <c:pt idx="4">
                  <c:v>2.8620874382375244E-2</c:v>
                </c:pt>
                <c:pt idx="5">
                  <c:v>5.1285926419451702E-3</c:v>
                </c:pt>
                <c:pt idx="6">
                  <c:v>0.10604978041080447</c:v>
                </c:pt>
                <c:pt idx="7">
                  <c:v>0.51776675633734615</c:v>
                </c:pt>
                <c:pt idx="8">
                  <c:v>0.14882584573513344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66-42BA-9012-BB5A3689843A}"/>
            </c:ext>
          </c:extLst>
        </c:ser>
        <c:ser>
          <c:idx val="1"/>
          <c:order val="1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7165-498A-B97C-CAB07EFC0080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7165-498A-B97C-CAB07EFC0080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7165-498A-B97C-CAB07EFC0080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7165-498A-B97C-CAB07EFC0080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7165-498A-B97C-CAB07EFC0080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7165-498A-B97C-CAB07EFC0080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7165-498A-B97C-CAB07EFC0080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7165-498A-B97C-CAB07EFC0080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7165-498A-B97C-CAB07EFC00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t-EE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'4'!$A$2:$A$10</c:f>
              <c:strCache>
                <c:ptCount val="9"/>
                <c:pt idx="0">
                  <c:v>Üldised valitsussektori teenused</c:v>
                </c:pt>
                <c:pt idx="1">
                  <c:v>Avalik kord ja julgeolek</c:v>
                </c:pt>
                <c:pt idx="2">
                  <c:v>Majandus</c:v>
                </c:pt>
                <c:pt idx="3">
                  <c:v>Keskkonnakaitse</c:v>
                </c:pt>
                <c:pt idx="4">
                  <c:v>Elamu- ja kommunaalmajandus</c:v>
                </c:pt>
                <c:pt idx="5">
                  <c:v>Tervishoid</c:v>
                </c:pt>
                <c:pt idx="6">
                  <c:v>Vabaaeg, kultuur ja religioon</c:v>
                </c:pt>
                <c:pt idx="7">
                  <c:v>Haridus</c:v>
                </c:pt>
                <c:pt idx="8">
                  <c:v>Sotsiaalne kaitse</c:v>
                </c:pt>
              </c:strCache>
            </c:strRef>
          </c:cat>
          <c:val>
            <c:numRef>
              <c:f>'4'!$C$2:$C$10</c:f>
              <c:numCache>
                <c:formatCode>#\ ##0\ _€</c:formatCode>
                <c:ptCount val="9"/>
                <c:pt idx="0">
                  <c:v>1783587</c:v>
                </c:pt>
                <c:pt idx="1">
                  <c:v>5321</c:v>
                </c:pt>
                <c:pt idx="2">
                  <c:v>320791</c:v>
                </c:pt>
                <c:pt idx="3" formatCode="#,##0">
                  <c:v>900809</c:v>
                </c:pt>
                <c:pt idx="4" formatCode="#,##0">
                  <c:v>445040</c:v>
                </c:pt>
                <c:pt idx="5" formatCode="#,##0">
                  <c:v>79747</c:v>
                </c:pt>
                <c:pt idx="6" formatCode="#,##0">
                  <c:v>1649020</c:v>
                </c:pt>
                <c:pt idx="7" formatCode="#,##0">
                  <c:v>8051009</c:v>
                </c:pt>
                <c:pt idx="8">
                  <c:v>2314166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66-42BA-9012-BB5A3689843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1</xdr:row>
          <xdr:rowOff>38100</xdr:rowOff>
        </xdr:to>
        <xdr:sp macro="" textlink="">
          <xdr:nvSpPr>
            <xdr:cNvPr id="6145" name="Control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38100</xdr:colOff>
      <xdr:row>0</xdr:row>
      <xdr:rowOff>144780</xdr:rowOff>
    </xdr:from>
    <xdr:to>
      <xdr:col>17</xdr:col>
      <xdr:colOff>342900</xdr:colOff>
      <xdr:row>35</xdr:row>
      <xdr:rowOff>167640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</xdr:row>
          <xdr:rowOff>57150</xdr:rowOff>
        </xdr:from>
        <xdr:to>
          <xdr:col>0</xdr:col>
          <xdr:colOff>914400</xdr:colOff>
          <xdr:row>62</xdr:row>
          <xdr:rowOff>104775</xdr:rowOff>
        </xdr:to>
        <xdr:sp macro="" textlink="">
          <xdr:nvSpPr>
            <xdr:cNvPr id="10241" name="Control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7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87</xdr:row>
          <xdr:rowOff>28575</xdr:rowOff>
        </xdr:from>
        <xdr:to>
          <xdr:col>0</xdr:col>
          <xdr:colOff>914400</xdr:colOff>
          <xdr:row>88</xdr:row>
          <xdr:rowOff>57150</xdr:rowOff>
        </xdr:to>
        <xdr:sp macro="" textlink="">
          <xdr:nvSpPr>
            <xdr:cNvPr id="11265" name="Control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8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49</xdr:row>
          <xdr:rowOff>0</xdr:rowOff>
        </xdr:from>
        <xdr:to>
          <xdr:col>0</xdr:col>
          <xdr:colOff>914400</xdr:colOff>
          <xdr:row>50</xdr:row>
          <xdr:rowOff>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A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loud.veera.eu/document/1014/budget/6049/sub-budgets/1244/records/91132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control" Target="../activeX/activeX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loud.veera.eu/document/1014/budget/6049/sub-budgets/1244/records/91132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cloud.veera.eu/document/1014/budget/6049/sub-budgets/1244/records/91132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CA2BA-28DF-4225-B2A9-E8C6E933686C}">
  <dimension ref="A1:G179"/>
  <sheetViews>
    <sheetView topLeftCell="A40" workbookViewId="0">
      <selection activeCell="D10" sqref="D10"/>
    </sheetView>
  </sheetViews>
  <sheetFormatPr defaultRowHeight="15" x14ac:dyDescent="0.25"/>
  <cols>
    <col min="1" max="1" width="8.85546875" customWidth="1"/>
    <col min="2" max="2" width="61.85546875" customWidth="1"/>
    <col min="3" max="3" width="14.42578125" customWidth="1"/>
    <col min="4" max="4" width="11.28515625" bestFit="1" customWidth="1"/>
    <col min="6" max="6" width="11" customWidth="1"/>
    <col min="7" max="7" width="11.140625" customWidth="1"/>
  </cols>
  <sheetData>
    <row r="1" spans="1:3" x14ac:dyDescent="0.25">
      <c r="A1" s="29"/>
      <c r="B1" s="29"/>
    </row>
    <row r="2" spans="1:3" x14ac:dyDescent="0.25">
      <c r="A2" s="29"/>
      <c r="B2" s="99" t="s">
        <v>234</v>
      </c>
    </row>
    <row r="3" spans="1:3" x14ac:dyDescent="0.25">
      <c r="A3" s="29"/>
      <c r="B3" s="29"/>
    </row>
    <row r="4" spans="1:3" ht="15.75" thickBot="1" x14ac:dyDescent="0.3">
      <c r="A4" s="29"/>
      <c r="B4" s="29"/>
    </row>
    <row r="5" spans="1:3" ht="79.5" customHeight="1" thickBot="1" x14ac:dyDescent="0.3">
      <c r="A5" s="82" t="s">
        <v>48</v>
      </c>
      <c r="B5" s="83" t="s">
        <v>0</v>
      </c>
      <c r="C5" s="84" t="s">
        <v>232</v>
      </c>
    </row>
    <row r="6" spans="1:3" x14ac:dyDescent="0.25">
      <c r="A6" s="30">
        <v>3</v>
      </c>
      <c r="B6" s="31" t="s">
        <v>1</v>
      </c>
      <c r="C6" s="32">
        <f t="shared" ref="C6" si="0">C7+C10+C11+C15+C18</f>
        <v>15359389</v>
      </c>
    </row>
    <row r="7" spans="1:3" x14ac:dyDescent="0.25">
      <c r="A7" s="33">
        <v>30</v>
      </c>
      <c r="B7" s="34" t="s">
        <v>2</v>
      </c>
      <c r="C7" s="35">
        <f t="shared" ref="C7" si="1">C8+C9</f>
        <v>7850000</v>
      </c>
    </row>
    <row r="8" spans="1:3" x14ac:dyDescent="0.25">
      <c r="A8" s="37">
        <v>3000</v>
      </c>
      <c r="B8" s="38" t="s">
        <v>3</v>
      </c>
      <c r="C8" s="39">
        <v>7250000</v>
      </c>
    </row>
    <row r="9" spans="1:3" x14ac:dyDescent="0.25">
      <c r="A9" s="37">
        <v>3030</v>
      </c>
      <c r="B9" s="38" t="s">
        <v>4</v>
      </c>
      <c r="C9" s="39">
        <v>600000</v>
      </c>
    </row>
    <row r="10" spans="1:3" x14ac:dyDescent="0.25">
      <c r="A10" s="33">
        <v>32</v>
      </c>
      <c r="B10" s="40" t="s">
        <v>5</v>
      </c>
      <c r="C10" s="41">
        <v>1706455</v>
      </c>
    </row>
    <row r="11" spans="1:3" x14ac:dyDescent="0.25">
      <c r="A11" s="33">
        <v>352</v>
      </c>
      <c r="B11" s="42" t="s">
        <v>6</v>
      </c>
      <c r="C11" s="35">
        <f t="shared" ref="C11" si="2">C12+C13+C14</f>
        <v>5636654</v>
      </c>
    </row>
    <row r="12" spans="1:3" x14ac:dyDescent="0.25">
      <c r="A12" s="37"/>
      <c r="B12" s="38" t="s">
        <v>7</v>
      </c>
      <c r="C12" s="39">
        <v>2199038</v>
      </c>
    </row>
    <row r="13" spans="1:3" x14ac:dyDescent="0.25">
      <c r="A13" s="37"/>
      <c r="B13" s="43" t="s">
        <v>8</v>
      </c>
      <c r="C13" s="39">
        <v>3437616</v>
      </c>
    </row>
    <row r="14" spans="1:3" x14ac:dyDescent="0.25">
      <c r="A14" s="37"/>
      <c r="B14" s="43" t="s">
        <v>147</v>
      </c>
      <c r="C14" s="45">
        <v>0</v>
      </c>
    </row>
    <row r="15" spans="1:3" x14ac:dyDescent="0.25">
      <c r="A15" s="33">
        <v>350</v>
      </c>
      <c r="B15" s="47" t="s">
        <v>9</v>
      </c>
      <c r="C15" s="48">
        <f t="shared" ref="C15" si="3">C16</f>
        <v>116280</v>
      </c>
    </row>
    <row r="16" spans="1:3" x14ac:dyDescent="0.25">
      <c r="A16" s="37"/>
      <c r="B16" s="43" t="s">
        <v>10</v>
      </c>
      <c r="C16" s="45">
        <v>116280</v>
      </c>
    </row>
    <row r="17" spans="1:4" hidden="1" x14ac:dyDescent="0.25">
      <c r="A17" s="37"/>
      <c r="B17" s="43" t="s">
        <v>11</v>
      </c>
      <c r="C17" s="39"/>
    </row>
    <row r="18" spans="1:4" ht="15.75" customHeight="1" x14ac:dyDescent="0.25">
      <c r="A18" s="33">
        <v>38</v>
      </c>
      <c r="B18" s="42" t="s">
        <v>12</v>
      </c>
      <c r="C18" s="49">
        <v>50000</v>
      </c>
    </row>
    <row r="19" spans="1:4" ht="0.75" customHeight="1" x14ac:dyDescent="0.25">
      <c r="A19" s="37"/>
      <c r="B19" s="50" t="s">
        <v>13</v>
      </c>
      <c r="C19" s="45"/>
    </row>
    <row r="20" spans="1:4" hidden="1" x14ac:dyDescent="0.25">
      <c r="A20" s="37"/>
      <c r="B20" s="50" t="s">
        <v>14</v>
      </c>
      <c r="C20" s="45"/>
    </row>
    <row r="21" spans="1:4" ht="30" hidden="1" x14ac:dyDescent="0.25">
      <c r="A21" s="37"/>
      <c r="B21" s="100" t="s">
        <v>15</v>
      </c>
      <c r="C21" s="45"/>
    </row>
    <row r="22" spans="1:4" hidden="1" x14ac:dyDescent="0.25">
      <c r="A22" s="37"/>
      <c r="B22" s="51" t="s">
        <v>16</v>
      </c>
      <c r="C22" s="45"/>
    </row>
    <row r="23" spans="1:4" hidden="1" x14ac:dyDescent="0.25">
      <c r="A23" s="37"/>
      <c r="B23" s="51" t="s">
        <v>17</v>
      </c>
      <c r="C23" s="45"/>
    </row>
    <row r="24" spans="1:4" hidden="1" x14ac:dyDescent="0.25">
      <c r="A24" s="52"/>
      <c r="B24" s="53" t="s">
        <v>12</v>
      </c>
      <c r="C24" s="45"/>
    </row>
    <row r="25" spans="1:4" hidden="1" x14ac:dyDescent="0.25">
      <c r="A25" s="37"/>
      <c r="B25" s="38" t="s">
        <v>18</v>
      </c>
      <c r="C25" s="45"/>
    </row>
    <row r="26" spans="1:4" hidden="1" x14ac:dyDescent="0.25">
      <c r="A26" s="37"/>
      <c r="B26" s="38" t="s">
        <v>19</v>
      </c>
      <c r="C26" s="45"/>
    </row>
    <row r="27" spans="1:4" hidden="1" x14ac:dyDescent="0.25">
      <c r="A27" s="37"/>
      <c r="B27" s="38" t="s">
        <v>20</v>
      </c>
      <c r="C27" s="45"/>
    </row>
    <row r="28" spans="1:4" hidden="1" x14ac:dyDescent="0.25">
      <c r="A28" s="37"/>
      <c r="B28" s="38" t="s">
        <v>21</v>
      </c>
      <c r="C28" s="45"/>
    </row>
    <row r="29" spans="1:4" x14ac:dyDescent="0.25">
      <c r="A29" s="104"/>
      <c r="B29" s="42" t="s">
        <v>22</v>
      </c>
      <c r="C29" s="35">
        <f>C30+C34</f>
        <v>14634845</v>
      </c>
      <c r="D29" s="85"/>
    </row>
    <row r="30" spans="1:4" x14ac:dyDescent="0.25">
      <c r="A30" s="33">
        <v>4</v>
      </c>
      <c r="B30" s="42" t="s">
        <v>23</v>
      </c>
      <c r="C30" s="48">
        <f t="shared" ref="C30" si="4">C31+C32</f>
        <v>1456948</v>
      </c>
    </row>
    <row r="31" spans="1:4" x14ac:dyDescent="0.25">
      <c r="A31" s="37">
        <v>41</v>
      </c>
      <c r="B31" s="54" t="s">
        <v>24</v>
      </c>
      <c r="C31" s="45">
        <v>1212983</v>
      </c>
    </row>
    <row r="32" spans="1:4" x14ac:dyDescent="0.25">
      <c r="A32" s="37">
        <v>45</v>
      </c>
      <c r="B32" s="38" t="s">
        <v>25</v>
      </c>
      <c r="C32" s="45">
        <v>243965</v>
      </c>
    </row>
    <row r="33" spans="1:3" x14ac:dyDescent="0.25">
      <c r="A33" s="37"/>
      <c r="B33" s="54" t="s">
        <v>11</v>
      </c>
      <c r="C33" s="45"/>
    </row>
    <row r="34" spans="1:3" x14ac:dyDescent="0.25">
      <c r="A34" s="105"/>
      <c r="B34" s="42" t="s">
        <v>26</v>
      </c>
      <c r="C34" s="48">
        <f t="shared" ref="C34" si="5">C35+C36+C37</f>
        <v>13177897</v>
      </c>
    </row>
    <row r="35" spans="1:3" x14ac:dyDescent="0.25">
      <c r="A35" s="37">
        <v>50</v>
      </c>
      <c r="B35" s="38" t="s">
        <v>27</v>
      </c>
      <c r="C35" s="39">
        <v>8748274</v>
      </c>
    </row>
    <row r="36" spans="1:3" x14ac:dyDescent="0.25">
      <c r="A36" s="37">
        <v>55</v>
      </c>
      <c r="B36" s="38" t="s">
        <v>28</v>
      </c>
      <c r="C36" s="39">
        <v>4329623</v>
      </c>
    </row>
    <row r="37" spans="1:3" x14ac:dyDescent="0.25">
      <c r="A37" s="37">
        <v>60</v>
      </c>
      <c r="B37" s="38" t="s">
        <v>29</v>
      </c>
      <c r="C37" s="39">
        <v>100000</v>
      </c>
    </row>
    <row r="38" spans="1:3" x14ac:dyDescent="0.25">
      <c r="A38" s="55"/>
      <c r="B38" s="56" t="s">
        <v>30</v>
      </c>
      <c r="C38" s="35">
        <f>C6-C29</f>
        <v>724544</v>
      </c>
    </row>
    <row r="39" spans="1:3" x14ac:dyDescent="0.25">
      <c r="A39" s="33"/>
      <c r="B39" s="34" t="s">
        <v>31</v>
      </c>
      <c r="C39" s="35">
        <f>C40-C41+C45-C46-C53-C42+C44</f>
        <v>-2061198</v>
      </c>
    </row>
    <row r="40" spans="1:3" x14ac:dyDescent="0.25">
      <c r="A40" s="37">
        <v>38</v>
      </c>
      <c r="B40" s="38" t="s">
        <v>32</v>
      </c>
      <c r="C40" s="45">
        <v>100000</v>
      </c>
    </row>
    <row r="41" spans="1:3" x14ac:dyDescent="0.25">
      <c r="A41" s="37">
        <v>15</v>
      </c>
      <c r="B41" s="38" t="s">
        <v>33</v>
      </c>
      <c r="C41" s="45">
        <v>2488127</v>
      </c>
    </row>
    <row r="42" spans="1:3" hidden="1" x14ac:dyDescent="0.25">
      <c r="A42" s="37">
        <v>15</v>
      </c>
      <c r="B42" s="37" t="s">
        <v>39</v>
      </c>
      <c r="C42" s="45"/>
    </row>
    <row r="43" spans="1:3" hidden="1" x14ac:dyDescent="0.25">
      <c r="A43" s="37">
        <v>153</v>
      </c>
      <c r="B43" s="38" t="s">
        <v>182</v>
      </c>
      <c r="C43" s="45"/>
    </row>
    <row r="44" spans="1:3" x14ac:dyDescent="0.25">
      <c r="A44" s="37">
        <v>103</v>
      </c>
      <c r="B44" s="38" t="s">
        <v>40</v>
      </c>
      <c r="C44" s="45">
        <v>15000</v>
      </c>
    </row>
    <row r="45" spans="1:3" x14ac:dyDescent="0.25">
      <c r="A45" s="37">
        <v>3502</v>
      </c>
      <c r="B45" s="38" t="s">
        <v>34</v>
      </c>
      <c r="C45" s="45">
        <v>838270</v>
      </c>
    </row>
    <row r="46" spans="1:3" x14ac:dyDescent="0.25">
      <c r="A46" s="37">
        <v>4502</v>
      </c>
      <c r="B46" s="38" t="s">
        <v>35</v>
      </c>
      <c r="C46" s="45">
        <v>224847</v>
      </c>
    </row>
    <row r="47" spans="1:3" ht="0.75" customHeight="1" x14ac:dyDescent="0.25">
      <c r="A47" s="37"/>
      <c r="B47" s="38" t="s">
        <v>36</v>
      </c>
      <c r="C47" s="45"/>
    </row>
    <row r="48" spans="1:3" hidden="1" x14ac:dyDescent="0.25">
      <c r="A48" s="37"/>
      <c r="B48" s="38" t="s">
        <v>37</v>
      </c>
      <c r="C48" s="45"/>
    </row>
    <row r="49" spans="1:7" hidden="1" x14ac:dyDescent="0.25">
      <c r="A49" s="37"/>
      <c r="B49" s="58" t="s">
        <v>38</v>
      </c>
      <c r="C49" s="45"/>
    </row>
    <row r="50" spans="1:7" hidden="1" x14ac:dyDescent="0.25">
      <c r="A50" s="37"/>
      <c r="B50" s="58" t="s">
        <v>39</v>
      </c>
      <c r="C50" s="45"/>
    </row>
    <row r="51" spans="1:7" hidden="1" x14ac:dyDescent="0.25">
      <c r="A51" s="37"/>
      <c r="B51" s="58" t="s">
        <v>40</v>
      </c>
      <c r="C51" s="45"/>
    </row>
    <row r="52" spans="1:7" hidden="1" x14ac:dyDescent="0.25">
      <c r="A52" s="37"/>
      <c r="B52" s="38" t="s">
        <v>41</v>
      </c>
      <c r="C52" s="45"/>
    </row>
    <row r="53" spans="1:7" x14ac:dyDescent="0.25">
      <c r="A53" s="37">
        <v>65</v>
      </c>
      <c r="B53" s="38" t="s">
        <v>42</v>
      </c>
      <c r="C53" s="45">
        <v>301494</v>
      </c>
    </row>
    <row r="54" spans="1:7" x14ac:dyDescent="0.25">
      <c r="A54" s="33"/>
      <c r="B54" s="42" t="s">
        <v>43</v>
      </c>
      <c r="C54" s="35">
        <f>C38+C39</f>
        <v>-1336654</v>
      </c>
    </row>
    <row r="55" spans="1:7" x14ac:dyDescent="0.25">
      <c r="A55" s="33"/>
      <c r="B55" s="34" t="s">
        <v>44</v>
      </c>
      <c r="C55" s="35">
        <f t="shared" ref="C55" si="6">C56-C57</f>
        <v>602516</v>
      </c>
    </row>
    <row r="56" spans="1:7" x14ac:dyDescent="0.25">
      <c r="A56" s="37"/>
      <c r="B56" s="59" t="s">
        <v>45</v>
      </c>
      <c r="C56" s="45">
        <v>1157500</v>
      </c>
    </row>
    <row r="57" spans="1:7" x14ac:dyDescent="0.25">
      <c r="A57" s="37"/>
      <c r="B57" s="59" t="s">
        <v>46</v>
      </c>
      <c r="C57" s="45">
        <v>554984</v>
      </c>
    </row>
    <row r="58" spans="1:7" x14ac:dyDescent="0.25">
      <c r="A58" s="33"/>
      <c r="B58" s="60" t="s">
        <v>205</v>
      </c>
      <c r="C58" s="48">
        <v>-95648</v>
      </c>
      <c r="D58" s="106"/>
      <c r="F58" s="15"/>
      <c r="G58" s="15"/>
    </row>
    <row r="59" spans="1:7" ht="30" thickBot="1" x14ac:dyDescent="0.3">
      <c r="A59" s="61"/>
      <c r="B59" s="62" t="s">
        <v>221</v>
      </c>
      <c r="C59" s="63">
        <v>-829786</v>
      </c>
      <c r="F59" s="15"/>
    </row>
    <row r="60" spans="1:7" x14ac:dyDescent="0.25">
      <c r="A60" s="29"/>
      <c r="B60" s="29"/>
      <c r="C60" s="44"/>
    </row>
    <row r="61" spans="1:7" x14ac:dyDescent="0.25">
      <c r="A61" s="29"/>
      <c r="B61" s="29"/>
      <c r="C61" s="29"/>
    </row>
    <row r="62" spans="1:7" ht="15.75" thickBot="1" x14ac:dyDescent="0.3">
      <c r="A62" s="29"/>
      <c r="B62" s="29"/>
      <c r="C62" s="44"/>
    </row>
    <row r="63" spans="1:7" ht="15.75" thickBot="1" x14ac:dyDescent="0.3">
      <c r="A63" s="114" t="s">
        <v>107</v>
      </c>
      <c r="B63" s="115"/>
      <c r="C63" s="64"/>
    </row>
    <row r="64" spans="1:7" x14ac:dyDescent="0.25">
      <c r="A64" s="65" t="s">
        <v>108</v>
      </c>
      <c r="B64" s="66" t="s">
        <v>109</v>
      </c>
      <c r="C64" s="32">
        <f>SUM(C65:C71)</f>
        <v>1763958</v>
      </c>
    </row>
    <row r="65" spans="1:3" x14ac:dyDescent="0.25">
      <c r="A65" s="67" t="s">
        <v>49</v>
      </c>
      <c r="B65" s="44" t="s">
        <v>165</v>
      </c>
      <c r="C65" s="45">
        <v>101669</v>
      </c>
    </row>
    <row r="66" spans="1:3" x14ac:dyDescent="0.25">
      <c r="A66" s="68" t="s">
        <v>50</v>
      </c>
      <c r="B66" s="44" t="s">
        <v>166</v>
      </c>
      <c r="C66" s="45">
        <v>1064158</v>
      </c>
    </row>
    <row r="67" spans="1:3" x14ac:dyDescent="0.25">
      <c r="A67" s="68" t="s">
        <v>52</v>
      </c>
      <c r="B67" s="44" t="s">
        <v>51</v>
      </c>
      <c r="C67" s="45">
        <v>100000</v>
      </c>
    </row>
    <row r="68" spans="1:3" x14ac:dyDescent="0.25">
      <c r="A68" s="68" t="s">
        <v>54</v>
      </c>
      <c r="B68" s="44" t="s">
        <v>53</v>
      </c>
      <c r="C68" s="45">
        <v>48528</v>
      </c>
    </row>
    <row r="69" spans="1:3" x14ac:dyDescent="0.25">
      <c r="A69" s="72" t="s">
        <v>200</v>
      </c>
      <c r="B69" s="44" t="s">
        <v>201</v>
      </c>
      <c r="C69" s="45">
        <v>19695</v>
      </c>
    </row>
    <row r="70" spans="1:3" x14ac:dyDescent="0.25">
      <c r="A70" s="68" t="s">
        <v>56</v>
      </c>
      <c r="B70" s="44" t="s">
        <v>57</v>
      </c>
      <c r="C70" s="45">
        <v>128414</v>
      </c>
    </row>
    <row r="71" spans="1:3" x14ac:dyDescent="0.25">
      <c r="A71" s="68" t="s">
        <v>55</v>
      </c>
      <c r="B71" s="44" t="s">
        <v>164</v>
      </c>
      <c r="C71" s="45">
        <v>301494</v>
      </c>
    </row>
    <row r="72" spans="1:3" x14ac:dyDescent="0.25">
      <c r="A72" s="69" t="s">
        <v>226</v>
      </c>
      <c r="B72" s="107" t="s">
        <v>227</v>
      </c>
      <c r="C72" s="35">
        <f>C73</f>
        <v>11940</v>
      </c>
    </row>
    <row r="73" spans="1:3" x14ac:dyDescent="0.25">
      <c r="A73" s="72" t="s">
        <v>228</v>
      </c>
      <c r="B73" s="44" t="s">
        <v>229</v>
      </c>
      <c r="C73" s="45">
        <v>11940</v>
      </c>
    </row>
    <row r="74" spans="1:3" x14ac:dyDescent="0.25">
      <c r="A74" s="69" t="s">
        <v>139</v>
      </c>
      <c r="B74" s="70" t="s">
        <v>140</v>
      </c>
      <c r="C74" s="71">
        <f t="shared" ref="C74" si="7">C75+C76</f>
        <v>53000</v>
      </c>
    </row>
    <row r="75" spans="1:3" x14ac:dyDescent="0.25">
      <c r="A75" s="72" t="s">
        <v>141</v>
      </c>
      <c r="B75" s="46" t="s">
        <v>196</v>
      </c>
      <c r="C75" s="45">
        <v>3000</v>
      </c>
    </row>
    <row r="76" spans="1:3" x14ac:dyDescent="0.25">
      <c r="A76" s="73" t="s">
        <v>141</v>
      </c>
      <c r="B76" s="74" t="s">
        <v>195</v>
      </c>
      <c r="C76" s="45">
        <v>50000</v>
      </c>
    </row>
    <row r="77" spans="1:3" x14ac:dyDescent="0.25">
      <c r="A77" s="75" t="s">
        <v>110</v>
      </c>
      <c r="B77" s="76" t="s">
        <v>111</v>
      </c>
      <c r="C77" s="35">
        <f>SUM(C78:C82)</f>
        <v>514251</v>
      </c>
    </row>
    <row r="78" spans="1:3" x14ac:dyDescent="0.25">
      <c r="A78" s="68" t="s">
        <v>58</v>
      </c>
      <c r="B78" s="44" t="s">
        <v>112</v>
      </c>
      <c r="C78" s="45">
        <v>20000</v>
      </c>
    </row>
    <row r="79" spans="1:3" x14ac:dyDescent="0.25">
      <c r="A79" s="68" t="s">
        <v>59</v>
      </c>
      <c r="B79" s="44" t="s">
        <v>113</v>
      </c>
      <c r="C79" s="45">
        <v>366471</v>
      </c>
    </row>
    <row r="80" spans="1:3" x14ac:dyDescent="0.25">
      <c r="A80" s="68" t="s">
        <v>60</v>
      </c>
      <c r="B80" s="44" t="s">
        <v>61</v>
      </c>
      <c r="C80" s="45">
        <v>9950</v>
      </c>
    </row>
    <row r="81" spans="1:3" x14ac:dyDescent="0.25">
      <c r="A81" s="72" t="s">
        <v>62</v>
      </c>
      <c r="B81" s="44" t="s">
        <v>199</v>
      </c>
      <c r="C81" s="45">
        <v>108322</v>
      </c>
    </row>
    <row r="82" spans="1:3" x14ac:dyDescent="0.25">
      <c r="A82" s="72" t="s">
        <v>63</v>
      </c>
      <c r="B82" s="44" t="s">
        <v>167</v>
      </c>
      <c r="C82" s="45">
        <v>9508</v>
      </c>
    </row>
    <row r="83" spans="1:3" x14ac:dyDescent="0.25">
      <c r="A83" s="75" t="s">
        <v>114</v>
      </c>
      <c r="B83" s="36" t="s">
        <v>115</v>
      </c>
      <c r="C83" s="35">
        <f>SUM(C84:C88)</f>
        <v>873093</v>
      </c>
    </row>
    <row r="84" spans="1:3" x14ac:dyDescent="0.25">
      <c r="A84" s="67" t="s">
        <v>64</v>
      </c>
      <c r="B84" s="44" t="s">
        <v>116</v>
      </c>
      <c r="C84" s="45">
        <v>51870</v>
      </c>
    </row>
    <row r="85" spans="1:3" ht="16.5" customHeight="1" x14ac:dyDescent="0.25">
      <c r="A85" s="72" t="s">
        <v>64</v>
      </c>
      <c r="B85" s="101" t="s">
        <v>222</v>
      </c>
      <c r="C85" s="45">
        <v>514821</v>
      </c>
    </row>
    <row r="86" spans="1:3" x14ac:dyDescent="0.25">
      <c r="A86" s="72" t="s">
        <v>65</v>
      </c>
      <c r="B86" s="46" t="s">
        <v>146</v>
      </c>
      <c r="C86" s="45">
        <v>191574</v>
      </c>
    </row>
    <row r="87" spans="1:3" x14ac:dyDescent="0.25">
      <c r="A87" s="68" t="s">
        <v>65</v>
      </c>
      <c r="B87" s="46" t="s">
        <v>206</v>
      </c>
      <c r="C87" s="45">
        <v>112168</v>
      </c>
    </row>
    <row r="88" spans="1:3" x14ac:dyDescent="0.25">
      <c r="A88" s="73" t="s">
        <v>66</v>
      </c>
      <c r="B88" s="44" t="s">
        <v>67</v>
      </c>
      <c r="C88" s="45">
        <v>2660</v>
      </c>
    </row>
    <row r="89" spans="1:3" x14ac:dyDescent="0.25">
      <c r="A89" s="75" t="s">
        <v>117</v>
      </c>
      <c r="B89" s="36" t="s">
        <v>69</v>
      </c>
      <c r="C89" s="35">
        <f>SUM(C90:C98)</f>
        <v>460783</v>
      </c>
    </row>
    <row r="90" spans="1:3" x14ac:dyDescent="0.25">
      <c r="A90" s="72" t="s">
        <v>68</v>
      </c>
      <c r="B90" s="46" t="s">
        <v>157</v>
      </c>
      <c r="C90" s="45">
        <v>141908</v>
      </c>
    </row>
    <row r="91" spans="1:3" x14ac:dyDescent="0.25">
      <c r="A91" s="68" t="s">
        <v>142</v>
      </c>
      <c r="B91" s="77" t="s">
        <v>149</v>
      </c>
      <c r="C91" s="45">
        <v>107000</v>
      </c>
    </row>
    <row r="92" spans="1:3" x14ac:dyDescent="0.25">
      <c r="A92" s="72" t="s">
        <v>70</v>
      </c>
      <c r="B92" s="77" t="s">
        <v>233</v>
      </c>
      <c r="C92" s="45">
        <v>28850</v>
      </c>
    </row>
    <row r="93" spans="1:3" x14ac:dyDescent="0.25">
      <c r="A93" s="68" t="s">
        <v>70</v>
      </c>
      <c r="B93" s="46" t="s">
        <v>118</v>
      </c>
      <c r="C93" s="45">
        <v>133002</v>
      </c>
    </row>
    <row r="94" spans="1:3" x14ac:dyDescent="0.25">
      <c r="A94" s="72" t="s">
        <v>70</v>
      </c>
      <c r="B94" s="46" t="s">
        <v>143</v>
      </c>
      <c r="C94" s="45">
        <v>12000</v>
      </c>
    </row>
    <row r="95" spans="1:3" x14ac:dyDescent="0.25">
      <c r="A95" s="72" t="s">
        <v>70</v>
      </c>
      <c r="B95" s="46" t="s">
        <v>150</v>
      </c>
      <c r="C95" s="45">
        <v>1500</v>
      </c>
    </row>
    <row r="96" spans="1:3" x14ac:dyDescent="0.25">
      <c r="A96" s="72" t="s">
        <v>70</v>
      </c>
      <c r="B96" s="46" t="s">
        <v>144</v>
      </c>
      <c r="C96" s="45">
        <v>7000</v>
      </c>
    </row>
    <row r="97" spans="1:3" x14ac:dyDescent="0.25">
      <c r="A97" s="72" t="s">
        <v>70</v>
      </c>
      <c r="B97" s="46" t="s">
        <v>204</v>
      </c>
      <c r="C97" s="45">
        <v>0</v>
      </c>
    </row>
    <row r="98" spans="1:3" x14ac:dyDescent="0.25">
      <c r="A98" s="72" t="s">
        <v>70</v>
      </c>
      <c r="B98" s="46" t="s">
        <v>191</v>
      </c>
      <c r="C98" s="45">
        <v>29523</v>
      </c>
    </row>
    <row r="99" spans="1:3" x14ac:dyDescent="0.25">
      <c r="A99" s="75" t="s">
        <v>119</v>
      </c>
      <c r="B99" s="36" t="s">
        <v>120</v>
      </c>
      <c r="C99" s="35">
        <f>SUM(C100:C103)</f>
        <v>93074</v>
      </c>
    </row>
    <row r="100" spans="1:3" x14ac:dyDescent="0.25">
      <c r="A100" s="68" t="s">
        <v>71</v>
      </c>
      <c r="B100" s="46" t="s">
        <v>168</v>
      </c>
      <c r="C100" s="45">
        <v>66331</v>
      </c>
    </row>
    <row r="101" spans="1:3" x14ac:dyDescent="0.25">
      <c r="A101" s="68" t="s">
        <v>71</v>
      </c>
      <c r="B101" s="46" t="s">
        <v>169</v>
      </c>
      <c r="C101" s="45">
        <v>13095</v>
      </c>
    </row>
    <row r="102" spans="1:3" x14ac:dyDescent="0.25">
      <c r="A102" s="68" t="s">
        <v>71</v>
      </c>
      <c r="B102" s="46" t="s">
        <v>151</v>
      </c>
      <c r="C102" s="45">
        <v>2030</v>
      </c>
    </row>
    <row r="103" spans="1:3" x14ac:dyDescent="0.25">
      <c r="A103" s="72" t="s">
        <v>219</v>
      </c>
      <c r="B103" s="46" t="s">
        <v>220</v>
      </c>
      <c r="C103" s="45">
        <v>11618</v>
      </c>
    </row>
    <row r="104" spans="1:3" x14ac:dyDescent="0.25">
      <c r="A104" s="75" t="s">
        <v>121</v>
      </c>
      <c r="B104" s="36" t="s">
        <v>223</v>
      </c>
      <c r="C104" s="35">
        <f>SUM(C105:C135)</f>
        <v>1976121</v>
      </c>
    </row>
    <row r="105" spans="1:3" x14ac:dyDescent="0.25">
      <c r="A105" s="72" t="s">
        <v>72</v>
      </c>
      <c r="B105" s="44" t="s">
        <v>170</v>
      </c>
      <c r="C105" s="45">
        <v>71187</v>
      </c>
    </row>
    <row r="106" spans="1:3" x14ac:dyDescent="0.25">
      <c r="A106" s="72" t="s">
        <v>72</v>
      </c>
      <c r="B106" s="44" t="s">
        <v>160</v>
      </c>
      <c r="C106" s="45">
        <v>10600</v>
      </c>
    </row>
    <row r="107" spans="1:3" x14ac:dyDescent="0.25">
      <c r="A107" s="72" t="s">
        <v>72</v>
      </c>
      <c r="B107" s="46" t="s">
        <v>152</v>
      </c>
      <c r="C107" s="45">
        <v>32800</v>
      </c>
    </row>
    <row r="108" spans="1:3" x14ac:dyDescent="0.25">
      <c r="A108" s="72" t="s">
        <v>72</v>
      </c>
      <c r="B108" s="44" t="s">
        <v>130</v>
      </c>
      <c r="C108" s="45">
        <v>74609</v>
      </c>
    </row>
    <row r="109" spans="1:3" x14ac:dyDescent="0.25">
      <c r="A109" s="72" t="s">
        <v>128</v>
      </c>
      <c r="B109" s="44" t="s">
        <v>123</v>
      </c>
      <c r="C109" s="45">
        <v>235619</v>
      </c>
    </row>
    <row r="110" spans="1:3" x14ac:dyDescent="0.25">
      <c r="A110" s="72" t="s">
        <v>73</v>
      </c>
      <c r="B110" s="44" t="s">
        <v>202</v>
      </c>
      <c r="C110" s="45">
        <v>5000</v>
      </c>
    </row>
    <row r="111" spans="1:3" x14ac:dyDescent="0.25">
      <c r="A111" s="72" t="s">
        <v>74</v>
      </c>
      <c r="B111" s="44" t="s">
        <v>75</v>
      </c>
      <c r="C111" s="45">
        <v>90179</v>
      </c>
    </row>
    <row r="112" spans="1:3" x14ac:dyDescent="0.25">
      <c r="A112" s="72" t="s">
        <v>74</v>
      </c>
      <c r="B112" s="44" t="s">
        <v>76</v>
      </c>
      <c r="C112" s="45">
        <v>73950</v>
      </c>
    </row>
    <row r="113" spans="1:3" x14ac:dyDescent="0.25">
      <c r="A113" s="72" t="s">
        <v>74</v>
      </c>
      <c r="B113" s="44" t="s">
        <v>145</v>
      </c>
      <c r="C113" s="45">
        <v>96597</v>
      </c>
    </row>
    <row r="114" spans="1:3" x14ac:dyDescent="0.25">
      <c r="A114" s="68" t="s">
        <v>77</v>
      </c>
      <c r="B114" s="44" t="s">
        <v>153</v>
      </c>
      <c r="C114" s="45">
        <v>50635</v>
      </c>
    </row>
    <row r="115" spans="1:3" x14ac:dyDescent="0.25">
      <c r="A115" s="72" t="s">
        <v>129</v>
      </c>
      <c r="B115" s="44" t="s">
        <v>78</v>
      </c>
      <c r="C115" s="45">
        <v>36801</v>
      </c>
    </row>
    <row r="116" spans="1:3" x14ac:dyDescent="0.25">
      <c r="A116" s="72" t="s">
        <v>129</v>
      </c>
      <c r="B116" s="44" t="s">
        <v>79</v>
      </c>
      <c r="C116" s="45">
        <v>16301</v>
      </c>
    </row>
    <row r="117" spans="1:3" x14ac:dyDescent="0.25">
      <c r="A117" s="72" t="s">
        <v>129</v>
      </c>
      <c r="B117" s="44" t="s">
        <v>148</v>
      </c>
      <c r="C117" s="45">
        <v>53519</v>
      </c>
    </row>
    <row r="118" spans="1:3" x14ac:dyDescent="0.25">
      <c r="A118" s="72" t="s">
        <v>129</v>
      </c>
      <c r="B118" s="44" t="s">
        <v>131</v>
      </c>
      <c r="C118" s="45">
        <v>26002</v>
      </c>
    </row>
    <row r="119" spans="1:3" x14ac:dyDescent="0.25">
      <c r="A119" s="72" t="s">
        <v>129</v>
      </c>
      <c r="B119" s="44" t="s">
        <v>80</v>
      </c>
      <c r="C119" s="45">
        <v>23476</v>
      </c>
    </row>
    <row r="120" spans="1:3" x14ac:dyDescent="0.25">
      <c r="A120" s="72" t="s">
        <v>129</v>
      </c>
      <c r="B120" s="44" t="s">
        <v>132</v>
      </c>
      <c r="C120" s="45">
        <v>27425</v>
      </c>
    </row>
    <row r="121" spans="1:3" x14ac:dyDescent="0.25">
      <c r="A121" s="68" t="s">
        <v>81</v>
      </c>
      <c r="B121" s="80" t="s">
        <v>171</v>
      </c>
      <c r="C121" s="45">
        <v>66071</v>
      </c>
    </row>
    <row r="122" spans="1:3" x14ac:dyDescent="0.25">
      <c r="A122" s="68" t="s">
        <v>81</v>
      </c>
      <c r="B122" s="44" t="s">
        <v>85</v>
      </c>
      <c r="C122" s="45">
        <v>12070</v>
      </c>
    </row>
    <row r="123" spans="1:3" x14ac:dyDescent="0.25">
      <c r="A123" s="68" t="s">
        <v>81</v>
      </c>
      <c r="B123" s="44" t="s">
        <v>86</v>
      </c>
      <c r="C123" s="45">
        <v>23279</v>
      </c>
    </row>
    <row r="124" spans="1:3" x14ac:dyDescent="0.25">
      <c r="A124" s="68" t="s">
        <v>81</v>
      </c>
      <c r="B124" s="44" t="s">
        <v>84</v>
      </c>
      <c r="C124" s="45">
        <v>115457</v>
      </c>
    </row>
    <row r="125" spans="1:3" x14ac:dyDescent="0.25">
      <c r="A125" s="72" t="s">
        <v>81</v>
      </c>
      <c r="B125" s="44" t="s">
        <v>183</v>
      </c>
      <c r="C125" s="45">
        <v>8635</v>
      </c>
    </row>
    <row r="126" spans="1:3" x14ac:dyDescent="0.25">
      <c r="A126" s="68" t="s">
        <v>81</v>
      </c>
      <c r="B126" s="44" t="s">
        <v>83</v>
      </c>
      <c r="C126" s="45">
        <v>582111</v>
      </c>
    </row>
    <row r="127" spans="1:3" x14ac:dyDescent="0.25">
      <c r="A127" s="68" t="s">
        <v>81</v>
      </c>
      <c r="B127" s="44" t="s">
        <v>172</v>
      </c>
      <c r="C127" s="45">
        <v>8672</v>
      </c>
    </row>
    <row r="128" spans="1:3" x14ac:dyDescent="0.25">
      <c r="A128" s="68" t="s">
        <v>81</v>
      </c>
      <c r="B128" s="44" t="s">
        <v>173</v>
      </c>
      <c r="C128" s="45">
        <v>19724</v>
      </c>
    </row>
    <row r="129" spans="1:3" x14ac:dyDescent="0.25">
      <c r="A129" s="68" t="s">
        <v>81</v>
      </c>
      <c r="B129" s="44" t="s">
        <v>82</v>
      </c>
      <c r="C129" s="45">
        <v>143849</v>
      </c>
    </row>
    <row r="130" spans="1:3" x14ac:dyDescent="0.25">
      <c r="A130" s="68" t="s">
        <v>87</v>
      </c>
      <c r="B130" s="44" t="s">
        <v>174</v>
      </c>
      <c r="C130" s="45">
        <v>14676</v>
      </c>
    </row>
    <row r="131" spans="1:3" x14ac:dyDescent="0.25">
      <c r="A131" s="68" t="s">
        <v>87</v>
      </c>
      <c r="B131" s="44" t="s">
        <v>192</v>
      </c>
      <c r="C131" s="45">
        <v>2200</v>
      </c>
    </row>
    <row r="132" spans="1:3" x14ac:dyDescent="0.25">
      <c r="A132" s="68" t="s">
        <v>87</v>
      </c>
      <c r="B132" s="44" t="s">
        <v>188</v>
      </c>
      <c r="C132" s="45">
        <v>1000</v>
      </c>
    </row>
    <row r="133" spans="1:3" x14ac:dyDescent="0.25">
      <c r="A133" s="68" t="s">
        <v>87</v>
      </c>
      <c r="B133" s="44" t="s">
        <v>175</v>
      </c>
      <c r="C133" s="45">
        <v>23849</v>
      </c>
    </row>
    <row r="134" spans="1:3" x14ac:dyDescent="0.25">
      <c r="A134" s="72" t="s">
        <v>186</v>
      </c>
      <c r="B134" s="44" t="s">
        <v>203</v>
      </c>
      <c r="C134" s="45">
        <v>12759</v>
      </c>
    </row>
    <row r="135" spans="1:3" x14ac:dyDescent="0.25">
      <c r="A135" s="68" t="s">
        <v>88</v>
      </c>
      <c r="B135" s="44" t="s">
        <v>176</v>
      </c>
      <c r="C135" s="45">
        <v>17069</v>
      </c>
    </row>
    <row r="136" spans="1:3" x14ac:dyDescent="0.25">
      <c r="A136" s="75" t="s">
        <v>124</v>
      </c>
      <c r="B136" s="36" t="s">
        <v>125</v>
      </c>
      <c r="C136" s="35">
        <f>SUM(C137:C156)</f>
        <v>9408139</v>
      </c>
    </row>
    <row r="137" spans="1:3" x14ac:dyDescent="0.25">
      <c r="A137" s="67" t="s">
        <v>89</v>
      </c>
      <c r="B137" s="44" t="s">
        <v>177</v>
      </c>
      <c r="C137" s="45">
        <v>542976</v>
      </c>
    </row>
    <row r="138" spans="1:3" x14ac:dyDescent="0.25">
      <c r="A138" s="68" t="s">
        <v>89</v>
      </c>
      <c r="B138" s="46" t="s">
        <v>178</v>
      </c>
      <c r="C138" s="45">
        <v>820807</v>
      </c>
    </row>
    <row r="139" spans="1:3" x14ac:dyDescent="0.25">
      <c r="A139" s="68" t="s">
        <v>89</v>
      </c>
      <c r="B139" s="46" t="s">
        <v>179</v>
      </c>
      <c r="C139" s="45">
        <v>313302</v>
      </c>
    </row>
    <row r="140" spans="1:3" x14ac:dyDescent="0.25">
      <c r="A140" s="68" t="s">
        <v>89</v>
      </c>
      <c r="B140" s="46" t="s">
        <v>180</v>
      </c>
      <c r="C140" s="45">
        <v>116518</v>
      </c>
    </row>
    <row r="141" spans="1:3" x14ac:dyDescent="0.25">
      <c r="A141" s="68" t="s">
        <v>89</v>
      </c>
      <c r="B141" s="46" t="s">
        <v>181</v>
      </c>
      <c r="C141" s="45">
        <v>145008</v>
      </c>
    </row>
    <row r="142" spans="1:3" x14ac:dyDescent="0.25">
      <c r="A142" s="68" t="s">
        <v>89</v>
      </c>
      <c r="B142" s="44" t="s">
        <v>126</v>
      </c>
      <c r="C142" s="45">
        <v>115000</v>
      </c>
    </row>
    <row r="143" spans="1:3" x14ac:dyDescent="0.25">
      <c r="A143" s="72" t="s">
        <v>90</v>
      </c>
      <c r="B143" s="46" t="s">
        <v>91</v>
      </c>
      <c r="C143" s="45">
        <v>792806</v>
      </c>
    </row>
    <row r="144" spans="1:3" x14ac:dyDescent="0.25">
      <c r="A144" s="72" t="s">
        <v>90</v>
      </c>
      <c r="B144" s="46" t="s">
        <v>154</v>
      </c>
      <c r="C144" s="45">
        <v>136000</v>
      </c>
    </row>
    <row r="145" spans="1:3" x14ac:dyDescent="0.25">
      <c r="A145" s="68" t="s">
        <v>90</v>
      </c>
      <c r="B145" s="44" t="s">
        <v>133</v>
      </c>
      <c r="C145" s="45">
        <v>3217750</v>
      </c>
    </row>
    <row r="146" spans="1:3" x14ac:dyDescent="0.25">
      <c r="A146" s="68" t="s">
        <v>90</v>
      </c>
      <c r="B146" s="46" t="s">
        <v>134</v>
      </c>
      <c r="C146" s="45">
        <v>1952360</v>
      </c>
    </row>
    <row r="147" spans="1:3" x14ac:dyDescent="0.25">
      <c r="A147" s="68" t="s">
        <v>93</v>
      </c>
      <c r="B147" s="44" t="s">
        <v>94</v>
      </c>
      <c r="C147" s="45">
        <v>210594</v>
      </c>
    </row>
    <row r="148" spans="1:3" x14ac:dyDescent="0.25">
      <c r="A148" s="68" t="s">
        <v>93</v>
      </c>
      <c r="B148" s="46" t="s">
        <v>95</v>
      </c>
      <c r="C148" s="45">
        <v>211877</v>
      </c>
    </row>
    <row r="149" spans="1:3" x14ac:dyDescent="0.25">
      <c r="A149" s="57" t="s">
        <v>93</v>
      </c>
      <c r="B149" s="46" t="s">
        <v>184</v>
      </c>
      <c r="C149" s="45">
        <v>108209</v>
      </c>
    </row>
    <row r="150" spans="1:3" x14ac:dyDescent="0.25">
      <c r="A150" s="68" t="s">
        <v>93</v>
      </c>
      <c r="B150" s="46" t="s">
        <v>158</v>
      </c>
      <c r="C150" s="45">
        <v>5400</v>
      </c>
    </row>
    <row r="151" spans="1:3" x14ac:dyDescent="0.25">
      <c r="A151" s="68" t="s">
        <v>96</v>
      </c>
      <c r="B151" s="46" t="s">
        <v>155</v>
      </c>
      <c r="C151" s="45">
        <v>151050</v>
      </c>
    </row>
    <row r="152" spans="1:3" x14ac:dyDescent="0.25">
      <c r="A152" s="68" t="s">
        <v>97</v>
      </c>
      <c r="B152" s="46" t="s">
        <v>161</v>
      </c>
      <c r="C152" s="45">
        <v>145311</v>
      </c>
    </row>
    <row r="153" spans="1:3" x14ac:dyDescent="0.25">
      <c r="A153" s="68" t="s">
        <v>97</v>
      </c>
      <c r="B153" s="46" t="s">
        <v>162</v>
      </c>
      <c r="C153" s="45">
        <v>143126</v>
      </c>
    </row>
    <row r="154" spans="1:3" x14ac:dyDescent="0.25">
      <c r="A154" s="68" t="s">
        <v>97</v>
      </c>
      <c r="B154" s="46" t="s">
        <v>163</v>
      </c>
      <c r="C154" s="45">
        <v>62121</v>
      </c>
    </row>
    <row r="155" spans="1:3" x14ac:dyDescent="0.25">
      <c r="A155" s="68" t="s">
        <v>98</v>
      </c>
      <c r="B155" s="46" t="s">
        <v>135</v>
      </c>
      <c r="C155" s="45">
        <v>28985</v>
      </c>
    </row>
    <row r="156" spans="1:3" x14ac:dyDescent="0.25">
      <c r="A156" s="72" t="s">
        <v>207</v>
      </c>
      <c r="B156" s="46" t="s">
        <v>224</v>
      </c>
      <c r="C156" s="45">
        <v>188939</v>
      </c>
    </row>
    <row r="157" spans="1:3" x14ac:dyDescent="0.25">
      <c r="A157" s="75" t="s">
        <v>47</v>
      </c>
      <c r="B157" s="36" t="s">
        <v>127</v>
      </c>
      <c r="C157" s="35">
        <f>SUM(C158:C177)</f>
        <v>2494954</v>
      </c>
    </row>
    <row r="158" spans="1:3" x14ac:dyDescent="0.25">
      <c r="A158" s="72" t="s">
        <v>208</v>
      </c>
      <c r="B158" s="44" t="s">
        <v>209</v>
      </c>
      <c r="C158" s="45">
        <v>4000</v>
      </c>
    </row>
    <row r="159" spans="1:3" x14ac:dyDescent="0.25">
      <c r="A159" s="72" t="s">
        <v>230</v>
      </c>
      <c r="B159" s="44" t="s">
        <v>231</v>
      </c>
      <c r="C159" s="45">
        <v>8495</v>
      </c>
    </row>
    <row r="160" spans="1:3" x14ac:dyDescent="0.25">
      <c r="A160" s="68" t="s">
        <v>100</v>
      </c>
      <c r="B160" s="44" t="s">
        <v>99</v>
      </c>
      <c r="C160" s="45">
        <v>89036</v>
      </c>
    </row>
    <row r="161" spans="1:3" x14ac:dyDescent="0.25">
      <c r="A161" s="72" t="s">
        <v>215</v>
      </c>
      <c r="B161" s="44" t="s">
        <v>216</v>
      </c>
      <c r="C161" s="45">
        <v>96500</v>
      </c>
    </row>
    <row r="162" spans="1:3" x14ac:dyDescent="0.25">
      <c r="A162" s="72" t="s">
        <v>213</v>
      </c>
      <c r="B162" s="44" t="s">
        <v>214</v>
      </c>
      <c r="C162" s="45">
        <v>74000</v>
      </c>
    </row>
    <row r="163" spans="1:3" x14ac:dyDescent="0.25">
      <c r="A163" s="68" t="s">
        <v>101</v>
      </c>
      <c r="B163" s="44" t="s">
        <v>193</v>
      </c>
      <c r="C163" s="45">
        <v>316429</v>
      </c>
    </row>
    <row r="164" spans="1:3" x14ac:dyDescent="0.25">
      <c r="A164" s="68" t="s">
        <v>101</v>
      </c>
      <c r="B164" s="44" t="s">
        <v>194</v>
      </c>
      <c r="C164" s="45">
        <v>398595</v>
      </c>
    </row>
    <row r="165" spans="1:3" x14ac:dyDescent="0.25">
      <c r="A165" s="68" t="s">
        <v>101</v>
      </c>
      <c r="B165" s="46" t="s">
        <v>159</v>
      </c>
      <c r="C165" s="45">
        <v>700000</v>
      </c>
    </row>
    <row r="166" spans="1:3" x14ac:dyDescent="0.25">
      <c r="A166" s="72" t="s">
        <v>136</v>
      </c>
      <c r="B166" s="46" t="s">
        <v>187</v>
      </c>
      <c r="C166" s="45">
        <v>2150</v>
      </c>
    </row>
    <row r="167" spans="1:3" x14ac:dyDescent="0.25">
      <c r="A167" s="72" t="s">
        <v>136</v>
      </c>
      <c r="B167" s="46" t="s">
        <v>92</v>
      </c>
      <c r="C167" s="45">
        <v>57512</v>
      </c>
    </row>
    <row r="168" spans="1:3" x14ac:dyDescent="0.25">
      <c r="A168" s="72" t="s">
        <v>136</v>
      </c>
      <c r="B168" s="46" t="s">
        <v>212</v>
      </c>
      <c r="C168" s="45">
        <v>4256</v>
      </c>
    </row>
    <row r="169" spans="1:3" x14ac:dyDescent="0.25">
      <c r="A169" s="72" t="s">
        <v>136</v>
      </c>
      <c r="B169" s="46" t="s">
        <v>156</v>
      </c>
      <c r="C169" s="45">
        <v>21800</v>
      </c>
    </row>
    <row r="170" spans="1:3" x14ac:dyDescent="0.25">
      <c r="A170" s="72" t="s">
        <v>197</v>
      </c>
      <c r="B170" s="44" t="s">
        <v>198</v>
      </c>
      <c r="C170" s="45">
        <v>59847</v>
      </c>
    </row>
    <row r="171" spans="1:3" x14ac:dyDescent="0.25">
      <c r="A171" s="72" t="s">
        <v>137</v>
      </c>
      <c r="B171" s="46" t="s">
        <v>185</v>
      </c>
      <c r="C171" s="45">
        <v>61000</v>
      </c>
    </row>
    <row r="172" spans="1:3" x14ac:dyDescent="0.25">
      <c r="A172" s="68" t="s">
        <v>102</v>
      </c>
      <c r="B172" s="44" t="s">
        <v>103</v>
      </c>
      <c r="C172" s="45">
        <v>127802</v>
      </c>
    </row>
    <row r="173" spans="1:3" x14ac:dyDescent="0.25">
      <c r="A173" s="72" t="s">
        <v>210</v>
      </c>
      <c r="B173" s="44" t="s">
        <v>211</v>
      </c>
      <c r="C173" s="45">
        <v>50845</v>
      </c>
    </row>
    <row r="174" spans="1:3" x14ac:dyDescent="0.25">
      <c r="A174" s="72" t="s">
        <v>190</v>
      </c>
      <c r="B174" s="46" t="s">
        <v>189</v>
      </c>
      <c r="C174" s="45">
        <v>2150</v>
      </c>
    </row>
    <row r="175" spans="1:3" x14ac:dyDescent="0.25">
      <c r="A175" s="68" t="s">
        <v>105</v>
      </c>
      <c r="B175" s="44" t="s">
        <v>104</v>
      </c>
      <c r="C175" s="45">
        <v>167337</v>
      </c>
    </row>
    <row r="176" spans="1:3" ht="16.5" customHeight="1" x14ac:dyDescent="0.25">
      <c r="A176" s="72" t="s">
        <v>217</v>
      </c>
      <c r="B176" s="44" t="s">
        <v>218</v>
      </c>
      <c r="C176" s="45">
        <v>2500</v>
      </c>
    </row>
    <row r="177" spans="1:3" x14ac:dyDescent="0.25">
      <c r="A177" s="78" t="s">
        <v>106</v>
      </c>
      <c r="B177" s="79" t="s">
        <v>225</v>
      </c>
      <c r="C177" s="45">
        <v>250700</v>
      </c>
    </row>
    <row r="178" spans="1:3" ht="15.75" thickBot="1" x14ac:dyDescent="0.3">
      <c r="A178" s="116" t="s">
        <v>138</v>
      </c>
      <c r="B178" s="117"/>
      <c r="C178" s="81">
        <f>C64+C72+C74+C77+C83+C89+C99+C104+C136+C157</f>
        <v>17649313</v>
      </c>
    </row>
    <row r="179" spans="1:3" x14ac:dyDescent="0.25">
      <c r="B179" s="44"/>
      <c r="C179" s="85"/>
    </row>
  </sheetData>
  <mergeCells count="2">
    <mergeCell ref="A63:B63"/>
    <mergeCell ref="A178:B178"/>
  </mergeCells>
  <phoneticPr fontId="22" type="noConversion"/>
  <hyperlinks>
    <hyperlink ref="B85" r:id="rId1" display="https://cloud.veera.eu/document/1014/budget/6049/sub-budgets/1244/records/91132" xr:uid="{D4B9B18C-CED2-42A9-9FCC-90163A97B13C}"/>
  </hyperlinks>
  <pageMargins left="0.7" right="0.7" top="0.75" bottom="0.75" header="0.3" footer="0.3"/>
  <pageSetup paperSize="9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9"/>
  <sheetViews>
    <sheetView zoomScale="115" zoomScaleNormal="115" workbookViewId="0">
      <selection activeCell="B22" sqref="B22"/>
    </sheetView>
  </sheetViews>
  <sheetFormatPr defaultColWidth="64.28515625" defaultRowHeight="15" customHeight="1" x14ac:dyDescent="0.25"/>
  <cols>
    <col min="1" max="1" width="7" customWidth="1"/>
    <col min="3" max="3" width="14.85546875" customWidth="1"/>
  </cols>
  <sheetData>
    <row r="1" spans="1:9" ht="15" customHeight="1" x14ac:dyDescent="0.3">
      <c r="A1" s="118"/>
      <c r="B1" s="118"/>
      <c r="C1" s="24"/>
      <c r="D1" s="4"/>
      <c r="E1" s="2"/>
      <c r="F1" s="2"/>
      <c r="G1" s="2"/>
      <c r="H1" s="2"/>
      <c r="I1" s="2"/>
    </row>
    <row r="2" spans="1:9" ht="15" customHeight="1" x14ac:dyDescent="0.3">
      <c r="A2" s="25"/>
      <c r="B2" s="25"/>
      <c r="C2" s="24"/>
      <c r="D2" s="6"/>
      <c r="E2" s="2"/>
      <c r="F2" s="2"/>
      <c r="G2" s="2"/>
      <c r="H2" s="2"/>
      <c r="I2" s="2"/>
    </row>
    <row r="3" spans="1:9" ht="15" customHeight="1" x14ac:dyDescent="0.3">
      <c r="A3" s="25"/>
      <c r="B3" s="25"/>
      <c r="C3" s="24"/>
      <c r="D3" s="8"/>
      <c r="E3" s="2"/>
      <c r="F3" s="2"/>
      <c r="G3" s="2"/>
      <c r="H3" s="2"/>
      <c r="I3" s="2"/>
    </row>
    <row r="4" spans="1:9" ht="15" customHeight="1" x14ac:dyDescent="0.3">
      <c r="A4" s="25"/>
      <c r="B4" s="25"/>
      <c r="C4" s="24"/>
      <c r="D4" s="6"/>
      <c r="E4" s="2"/>
      <c r="F4" s="2"/>
      <c r="G4" s="2"/>
      <c r="H4" s="2"/>
      <c r="I4" s="2"/>
    </row>
    <row r="5" spans="1:9" ht="15" customHeight="1" x14ac:dyDescent="0.3">
      <c r="A5" s="25"/>
      <c r="B5" s="25"/>
      <c r="C5" s="25"/>
      <c r="D5" s="8"/>
      <c r="E5" s="2"/>
      <c r="F5" s="2"/>
      <c r="G5" s="2"/>
      <c r="H5" s="2"/>
      <c r="I5" s="2"/>
    </row>
    <row r="6" spans="1:9" ht="15" customHeight="1" x14ac:dyDescent="0.3">
      <c r="A6" s="25"/>
      <c r="B6" s="25"/>
      <c r="C6" s="24"/>
      <c r="D6" s="6"/>
      <c r="E6" s="2"/>
      <c r="F6" s="2"/>
      <c r="G6" s="2"/>
      <c r="H6" s="2"/>
      <c r="I6" s="2"/>
    </row>
    <row r="7" spans="1:9" ht="15" customHeight="1" x14ac:dyDescent="0.3">
      <c r="A7" s="25"/>
      <c r="B7" s="25"/>
      <c r="C7" s="24"/>
      <c r="D7" s="8"/>
      <c r="E7" s="2"/>
      <c r="F7" s="2"/>
      <c r="G7" s="2"/>
      <c r="H7" s="2"/>
      <c r="I7" s="2"/>
    </row>
    <row r="8" spans="1:9" ht="15" customHeight="1" x14ac:dyDescent="0.3">
      <c r="A8" s="25"/>
      <c r="B8" s="25"/>
      <c r="C8" s="24"/>
      <c r="D8" s="6"/>
      <c r="E8" s="2"/>
      <c r="F8" s="2"/>
      <c r="G8" s="2"/>
      <c r="H8" s="2"/>
      <c r="I8" s="2"/>
    </row>
    <row r="9" spans="1:9" ht="15" customHeight="1" x14ac:dyDescent="0.3">
      <c r="A9" s="26"/>
      <c r="B9" s="26"/>
      <c r="C9" s="26"/>
      <c r="D9" s="8"/>
      <c r="E9" s="2"/>
      <c r="F9" s="2"/>
      <c r="G9" s="2"/>
      <c r="H9" s="2"/>
      <c r="I9" s="2"/>
    </row>
    <row r="10" spans="1:9" ht="15" customHeight="1" x14ac:dyDescent="0.3">
      <c r="A10" s="27"/>
      <c r="B10" s="27"/>
      <c r="C10" s="27"/>
      <c r="D10" s="6"/>
      <c r="E10" s="2"/>
      <c r="F10" s="2"/>
      <c r="G10" s="2"/>
      <c r="H10" s="2"/>
      <c r="I10" s="2"/>
    </row>
    <row r="11" spans="1:9" ht="15" customHeight="1" x14ac:dyDescent="0.3">
      <c r="A11" s="26"/>
      <c r="B11" s="26"/>
      <c r="C11" s="26"/>
      <c r="D11" s="8"/>
      <c r="E11" s="2"/>
      <c r="F11" s="2"/>
      <c r="G11" s="2"/>
      <c r="H11" s="2"/>
      <c r="I11" s="2"/>
    </row>
    <row r="12" spans="1:9" ht="15" customHeight="1" x14ac:dyDescent="0.3">
      <c r="A12" s="27"/>
      <c r="B12" s="27"/>
      <c r="C12" s="27"/>
      <c r="D12" s="6"/>
      <c r="E12" s="2"/>
      <c r="F12" s="2"/>
      <c r="G12" s="2"/>
      <c r="H12" s="2"/>
      <c r="I12" s="2"/>
    </row>
    <row r="13" spans="1:9" ht="15" customHeight="1" x14ac:dyDescent="0.3">
      <c r="A13" s="26"/>
      <c r="B13" s="26"/>
      <c r="C13" s="26"/>
      <c r="D13" s="8"/>
      <c r="E13" s="2"/>
      <c r="F13" s="2"/>
      <c r="G13" s="2"/>
      <c r="H13" s="2"/>
      <c r="I13" s="2"/>
    </row>
    <row r="14" spans="1:9" ht="15" customHeight="1" x14ac:dyDescent="0.3">
      <c r="A14" s="27"/>
      <c r="B14" s="27"/>
      <c r="C14" s="27"/>
      <c r="D14" s="6"/>
      <c r="E14" s="2"/>
      <c r="F14" s="2"/>
      <c r="G14" s="2"/>
      <c r="H14" s="2"/>
      <c r="I14" s="2"/>
    </row>
    <row r="15" spans="1:9" ht="15" customHeight="1" x14ac:dyDescent="0.3">
      <c r="A15" s="7"/>
      <c r="B15" s="7"/>
      <c r="C15" s="7"/>
      <c r="D15" s="8"/>
      <c r="E15" s="2"/>
      <c r="F15" s="2"/>
      <c r="G15" s="2"/>
      <c r="H15" s="2"/>
      <c r="I15" s="2"/>
    </row>
    <row r="16" spans="1:9" ht="15" customHeight="1" x14ac:dyDescent="0.3">
      <c r="A16" s="5"/>
      <c r="B16" s="5"/>
      <c r="C16" s="5"/>
      <c r="D16" s="6"/>
      <c r="E16" s="2"/>
      <c r="F16" s="2"/>
      <c r="G16" s="2"/>
      <c r="H16" s="2"/>
      <c r="I16" s="2"/>
    </row>
    <row r="17" spans="1:9" ht="15" customHeight="1" x14ac:dyDescent="0.3">
      <c r="A17" s="7"/>
      <c r="B17" s="7"/>
      <c r="C17" s="7"/>
      <c r="D17" s="8"/>
      <c r="E17" s="2"/>
      <c r="F17" s="2"/>
      <c r="G17" s="2"/>
      <c r="H17" s="2"/>
      <c r="I17" s="2"/>
    </row>
    <row r="18" spans="1:9" ht="15" customHeight="1" x14ac:dyDescent="0.3">
      <c r="A18" s="5"/>
      <c r="B18" s="5"/>
      <c r="C18" s="5"/>
      <c r="D18" s="6"/>
      <c r="E18" s="2"/>
      <c r="F18" s="2"/>
      <c r="G18" s="2"/>
      <c r="H18" s="2"/>
      <c r="I18" s="2"/>
    </row>
    <row r="19" spans="1:9" ht="15" customHeight="1" x14ac:dyDescent="0.3">
      <c r="A19" s="7"/>
      <c r="B19" s="7"/>
      <c r="C19" s="7"/>
      <c r="D19" s="8"/>
      <c r="E19" s="2"/>
      <c r="F19" s="2"/>
      <c r="G19" s="2"/>
      <c r="H19" s="2"/>
      <c r="I19" s="2"/>
    </row>
    <row r="20" spans="1:9" ht="15" customHeight="1" x14ac:dyDescent="0.3">
      <c r="A20" s="5"/>
      <c r="B20" s="5"/>
      <c r="C20" s="5"/>
      <c r="D20" s="6"/>
      <c r="E20" s="2"/>
      <c r="F20" s="2"/>
      <c r="G20" s="2"/>
      <c r="H20" s="2"/>
      <c r="I20" s="2"/>
    </row>
    <row r="21" spans="1:9" ht="15" customHeight="1" x14ac:dyDescent="0.3">
      <c r="A21" s="7"/>
      <c r="B21" s="7"/>
      <c r="C21" s="7"/>
      <c r="D21" s="8"/>
      <c r="E21" s="2"/>
      <c r="F21" s="2"/>
      <c r="G21" s="2"/>
      <c r="H21" s="2"/>
      <c r="I21" s="2"/>
    </row>
    <row r="22" spans="1:9" ht="15" customHeight="1" x14ac:dyDescent="0.3">
      <c r="A22" s="5"/>
      <c r="B22" s="5"/>
      <c r="C22" s="5"/>
      <c r="D22" s="6"/>
      <c r="E22" s="2"/>
      <c r="F22" s="2"/>
      <c r="G22" s="2"/>
      <c r="H22" s="2"/>
      <c r="I22" s="2"/>
    </row>
    <row r="23" spans="1:9" ht="15" customHeight="1" x14ac:dyDescent="0.3">
      <c r="A23" s="7"/>
      <c r="B23" s="7"/>
      <c r="C23" s="7"/>
      <c r="D23" s="8"/>
      <c r="E23" s="2"/>
      <c r="F23" s="2"/>
      <c r="G23" s="2"/>
      <c r="H23" s="2"/>
      <c r="I23" s="2"/>
    </row>
    <row r="24" spans="1:9" ht="15" customHeight="1" x14ac:dyDescent="0.3">
      <c r="A24" s="5"/>
      <c r="B24" s="5"/>
      <c r="C24" s="5"/>
      <c r="D24" s="6"/>
      <c r="E24" s="2"/>
      <c r="F24" s="2"/>
      <c r="G24" s="2"/>
      <c r="H24" s="2"/>
      <c r="I24" s="2"/>
    </row>
    <row r="25" spans="1:9" ht="15" customHeight="1" x14ac:dyDescent="0.3">
      <c r="A25" s="7"/>
      <c r="B25" s="7"/>
      <c r="C25" s="7"/>
      <c r="D25" s="8"/>
      <c r="E25" s="2"/>
      <c r="F25" s="2"/>
      <c r="G25" s="2"/>
      <c r="H25" s="2"/>
      <c r="I25" s="2"/>
    </row>
    <row r="26" spans="1:9" ht="15" customHeight="1" x14ac:dyDescent="0.3">
      <c r="A26" s="5"/>
      <c r="B26" s="5"/>
      <c r="C26" s="5"/>
      <c r="D26" s="6"/>
      <c r="E26" s="2"/>
      <c r="F26" s="2"/>
      <c r="G26" s="2"/>
      <c r="H26" s="2"/>
      <c r="I26" s="2"/>
    </row>
    <row r="27" spans="1:9" ht="15" customHeight="1" x14ac:dyDescent="0.3">
      <c r="A27" s="7"/>
      <c r="B27" s="7"/>
      <c r="C27" s="7"/>
      <c r="D27" s="8"/>
      <c r="E27" s="2"/>
      <c r="F27" s="2"/>
      <c r="G27" s="2"/>
      <c r="H27" s="2"/>
      <c r="I27" s="2"/>
    </row>
    <row r="28" spans="1:9" ht="15" customHeight="1" x14ac:dyDescent="0.3">
      <c r="A28" s="5"/>
      <c r="B28" s="5"/>
      <c r="C28" s="5"/>
      <c r="D28" s="6"/>
      <c r="E28" s="2"/>
      <c r="F28" s="2"/>
      <c r="G28" s="2"/>
      <c r="H28" s="2"/>
      <c r="I28" s="2"/>
    </row>
    <row r="29" spans="1:9" ht="15" customHeight="1" x14ac:dyDescent="0.3">
      <c r="A29" s="7"/>
      <c r="B29" s="7"/>
      <c r="C29" s="7"/>
      <c r="D29" s="8"/>
      <c r="E29" s="2"/>
      <c r="F29" s="2"/>
      <c r="G29" s="2"/>
      <c r="H29" s="2"/>
      <c r="I29" s="2"/>
    </row>
    <row r="30" spans="1:9" ht="15" customHeight="1" x14ac:dyDescent="0.3">
      <c r="A30" s="2"/>
      <c r="B30" s="2"/>
      <c r="C30" s="2"/>
      <c r="D30" s="2"/>
      <c r="E30" s="2"/>
      <c r="F30" s="2"/>
      <c r="G30" s="2"/>
      <c r="H30" s="2"/>
      <c r="I30" s="2"/>
    </row>
    <row r="31" spans="1:9" ht="15" customHeight="1" x14ac:dyDescent="0.3">
      <c r="A31" s="2"/>
      <c r="B31" s="2"/>
      <c r="C31" s="2"/>
      <c r="D31" s="2"/>
      <c r="E31" s="2"/>
      <c r="F31" s="2"/>
      <c r="G31" s="2"/>
      <c r="H31" s="2"/>
      <c r="I31" s="2"/>
    </row>
    <row r="32" spans="1:9" ht="15" customHeight="1" x14ac:dyDescent="0.3">
      <c r="A32" s="2"/>
      <c r="B32" s="2"/>
      <c r="C32" s="2"/>
      <c r="D32" s="2"/>
      <c r="E32" s="2"/>
      <c r="F32" s="2"/>
      <c r="G32" s="2"/>
      <c r="H32" s="2"/>
      <c r="I32" s="2"/>
    </row>
    <row r="33" spans="1:9" ht="15" customHeight="1" x14ac:dyDescent="0.3">
      <c r="A33" s="2"/>
      <c r="B33" s="2"/>
      <c r="C33" s="2"/>
      <c r="D33" s="2"/>
      <c r="E33" s="2"/>
      <c r="F33" s="2"/>
      <c r="G33" s="2"/>
      <c r="H33" s="2"/>
      <c r="I33" s="2"/>
    </row>
    <row r="34" spans="1:9" ht="15" customHeight="1" x14ac:dyDescent="0.3">
      <c r="A34" s="2"/>
      <c r="B34" s="2"/>
      <c r="C34" s="2"/>
      <c r="D34" s="2"/>
      <c r="E34" s="2"/>
      <c r="F34" s="2"/>
      <c r="G34" s="2"/>
      <c r="H34" s="2"/>
      <c r="I34" s="2"/>
    </row>
    <row r="35" spans="1:9" ht="15" customHeight="1" x14ac:dyDescent="0.3">
      <c r="A35" s="2"/>
      <c r="B35" s="2"/>
      <c r="C35" s="2"/>
      <c r="D35" s="2"/>
      <c r="E35" s="2"/>
      <c r="F35" s="2"/>
      <c r="G35" s="2"/>
      <c r="H35" s="2"/>
      <c r="I35" s="2"/>
    </row>
    <row r="36" spans="1:9" ht="15" customHeight="1" x14ac:dyDescent="0.3">
      <c r="A36" s="2"/>
      <c r="B36" s="2"/>
      <c r="C36" s="2"/>
      <c r="D36" s="2"/>
      <c r="E36" s="2"/>
      <c r="F36" s="2"/>
      <c r="G36" s="2"/>
      <c r="H36" s="2"/>
      <c r="I36" s="2"/>
    </row>
    <row r="37" spans="1:9" ht="15" customHeight="1" x14ac:dyDescent="0.3">
      <c r="A37" s="2"/>
      <c r="B37" s="2"/>
      <c r="C37" s="2"/>
      <c r="D37" s="2"/>
      <c r="E37" s="2"/>
      <c r="F37" s="2"/>
      <c r="G37" s="2"/>
      <c r="H37" s="2"/>
      <c r="I37" s="2"/>
    </row>
    <row r="38" spans="1:9" ht="15" customHeight="1" x14ac:dyDescent="0.3">
      <c r="A38" s="2"/>
      <c r="B38" s="2"/>
      <c r="C38" s="2"/>
      <c r="D38" s="2"/>
      <c r="E38" s="2"/>
      <c r="F38" s="2"/>
      <c r="G38" s="2"/>
      <c r="H38" s="2"/>
      <c r="I38" s="2"/>
    </row>
    <row r="39" spans="1:9" ht="15" customHeight="1" x14ac:dyDescent="0.3">
      <c r="A39" s="2"/>
      <c r="B39" s="2"/>
      <c r="C39" s="2"/>
      <c r="D39" s="2"/>
      <c r="E39" s="2"/>
      <c r="F39" s="2"/>
      <c r="G39" s="2"/>
      <c r="H39" s="2"/>
      <c r="I39" s="2"/>
    </row>
    <row r="40" spans="1:9" ht="15" customHeight="1" x14ac:dyDescent="0.3">
      <c r="A40" s="2"/>
      <c r="B40" s="2"/>
      <c r="C40" s="2"/>
      <c r="D40" s="2"/>
      <c r="E40" s="2"/>
      <c r="F40" s="2"/>
      <c r="G40" s="2"/>
      <c r="H40" s="2"/>
      <c r="I40" s="2"/>
    </row>
    <row r="41" spans="1:9" ht="15" customHeight="1" x14ac:dyDescent="0.3">
      <c r="A41" s="2"/>
      <c r="B41" s="2"/>
      <c r="C41" s="2"/>
      <c r="D41" s="2"/>
      <c r="E41" s="2"/>
      <c r="F41" s="2"/>
      <c r="G41" s="2"/>
      <c r="H41" s="2"/>
      <c r="I41" s="2"/>
    </row>
    <row r="42" spans="1:9" ht="15" customHeight="1" x14ac:dyDescent="0.3">
      <c r="A42" s="2"/>
      <c r="B42" s="2"/>
      <c r="C42" s="2"/>
      <c r="D42" s="2"/>
      <c r="E42" s="2"/>
      <c r="F42" s="2"/>
      <c r="G42" s="2"/>
      <c r="H42" s="2"/>
      <c r="I42" s="2"/>
    </row>
    <row r="43" spans="1:9" ht="15" customHeight="1" x14ac:dyDescent="0.3">
      <c r="A43" s="2"/>
      <c r="B43" s="2"/>
      <c r="C43" s="2"/>
      <c r="D43" s="2"/>
      <c r="E43" s="2"/>
      <c r="F43" s="2"/>
      <c r="G43" s="2"/>
      <c r="H43" s="2"/>
      <c r="I43" s="2"/>
    </row>
    <row r="44" spans="1:9" ht="15" customHeight="1" x14ac:dyDescent="0.3">
      <c r="A44" s="2"/>
      <c r="B44" s="2"/>
      <c r="C44" s="2"/>
      <c r="D44" s="2"/>
      <c r="E44" s="2"/>
      <c r="F44" s="2"/>
      <c r="G44" s="2"/>
      <c r="H44" s="2"/>
      <c r="I44" s="2"/>
    </row>
    <row r="45" spans="1:9" ht="15" customHeight="1" x14ac:dyDescent="0.3">
      <c r="A45" s="2"/>
      <c r="B45" s="2"/>
      <c r="C45" s="2"/>
      <c r="D45" s="2"/>
      <c r="E45" s="2"/>
      <c r="F45" s="2"/>
      <c r="G45" s="2"/>
      <c r="H45" s="2"/>
      <c r="I45" s="2"/>
    </row>
    <row r="46" spans="1:9" ht="15" customHeight="1" x14ac:dyDescent="0.3">
      <c r="A46" s="2"/>
      <c r="B46" s="2"/>
      <c r="C46" s="2"/>
      <c r="D46" s="2"/>
      <c r="E46" s="2"/>
      <c r="F46" s="2"/>
      <c r="G46" s="2"/>
      <c r="H46" s="2"/>
      <c r="I46" s="2"/>
    </row>
    <row r="47" spans="1:9" ht="15" customHeight="1" x14ac:dyDescent="0.3">
      <c r="A47" s="2"/>
      <c r="B47" s="2"/>
      <c r="C47" s="2"/>
      <c r="D47" s="2"/>
      <c r="E47" s="2"/>
      <c r="F47" s="2"/>
      <c r="G47" s="2"/>
      <c r="H47" s="2"/>
      <c r="I47" s="2"/>
    </row>
    <row r="48" spans="1:9" ht="15" customHeight="1" x14ac:dyDescent="0.3">
      <c r="A48" s="2"/>
      <c r="B48" s="2"/>
      <c r="C48" s="2"/>
      <c r="D48" s="2"/>
      <c r="E48" s="2"/>
      <c r="F48" s="2"/>
      <c r="G48" s="2"/>
      <c r="H48" s="2"/>
      <c r="I48" s="2"/>
    </row>
    <row r="49" spans="1:9" ht="15" customHeight="1" x14ac:dyDescent="0.3">
      <c r="A49" s="2"/>
      <c r="B49" s="2"/>
      <c r="C49" s="2"/>
      <c r="D49" s="2"/>
      <c r="E49" s="2"/>
      <c r="F49" s="2"/>
      <c r="G49" s="2"/>
      <c r="H49" s="2"/>
      <c r="I49" s="2"/>
    </row>
    <row r="50" spans="1:9" ht="15" customHeight="1" x14ac:dyDescent="0.3">
      <c r="A50" s="2"/>
      <c r="B50" s="2"/>
      <c r="C50" s="2"/>
      <c r="D50" s="2"/>
      <c r="E50" s="2"/>
      <c r="F50" s="2"/>
      <c r="G50" s="2"/>
      <c r="H50" s="2"/>
      <c r="I50" s="2"/>
    </row>
    <row r="51" spans="1:9" ht="15" customHeight="1" x14ac:dyDescent="0.3">
      <c r="A51" s="2"/>
      <c r="B51" s="2"/>
      <c r="C51" s="2"/>
      <c r="D51" s="2"/>
      <c r="E51" s="2"/>
      <c r="F51" s="2"/>
      <c r="G51" s="2"/>
      <c r="H51" s="2"/>
      <c r="I51" s="2"/>
    </row>
    <row r="52" spans="1:9" ht="15" customHeight="1" x14ac:dyDescent="0.3">
      <c r="A52" s="2"/>
      <c r="B52" s="2"/>
      <c r="C52" s="2"/>
      <c r="D52" s="2"/>
      <c r="E52" s="2"/>
      <c r="F52" s="2"/>
      <c r="G52" s="2"/>
      <c r="H52" s="2"/>
      <c r="I52" s="2"/>
    </row>
    <row r="53" spans="1:9" ht="15" customHeight="1" x14ac:dyDescent="0.3">
      <c r="A53" s="2"/>
      <c r="B53" s="2"/>
      <c r="C53" s="2"/>
      <c r="D53" s="2"/>
      <c r="E53" s="2"/>
      <c r="F53" s="2"/>
      <c r="G53" s="2"/>
      <c r="H53" s="2"/>
      <c r="I53" s="2"/>
    </row>
    <row r="54" spans="1:9" ht="15" customHeight="1" x14ac:dyDescent="0.3">
      <c r="A54" s="2"/>
      <c r="B54" s="2"/>
      <c r="C54" s="2"/>
      <c r="D54" s="2"/>
      <c r="E54" s="2"/>
      <c r="F54" s="2"/>
      <c r="G54" s="2"/>
      <c r="H54" s="2"/>
      <c r="I54" s="2"/>
    </row>
    <row r="55" spans="1:9" ht="15" customHeight="1" x14ac:dyDescent="0.3">
      <c r="A55" s="2"/>
      <c r="B55" s="2"/>
      <c r="C55" s="2"/>
      <c r="D55" s="2"/>
      <c r="E55" s="2"/>
      <c r="F55" s="2"/>
      <c r="G55" s="2"/>
      <c r="H55" s="2"/>
      <c r="I55" s="2"/>
    </row>
    <row r="56" spans="1:9" ht="15" customHeight="1" x14ac:dyDescent="0.3">
      <c r="A56" s="2"/>
      <c r="B56" s="2"/>
      <c r="C56" s="2"/>
      <c r="D56" s="2"/>
      <c r="E56" s="2"/>
      <c r="F56" s="2"/>
      <c r="G56" s="2"/>
      <c r="H56" s="2"/>
      <c r="I56" s="2"/>
    </row>
    <row r="57" spans="1:9" ht="15" customHeight="1" x14ac:dyDescent="0.3">
      <c r="A57" s="2"/>
      <c r="B57" s="2"/>
      <c r="C57" s="2"/>
      <c r="D57" s="2"/>
      <c r="E57" s="2"/>
      <c r="F57" s="2"/>
      <c r="G57" s="2"/>
      <c r="H57" s="2"/>
      <c r="I57" s="2"/>
    </row>
    <row r="58" spans="1:9" ht="15" customHeight="1" x14ac:dyDescent="0.3">
      <c r="A58" s="2"/>
      <c r="B58" s="2"/>
      <c r="C58" s="2"/>
      <c r="D58" s="2"/>
      <c r="E58" s="2"/>
      <c r="F58" s="2"/>
      <c r="G58" s="2"/>
      <c r="H58" s="2"/>
      <c r="I58" s="2"/>
    </row>
    <row r="59" spans="1:9" ht="15" customHeight="1" x14ac:dyDescent="0.3">
      <c r="A59" s="2"/>
      <c r="B59" s="2"/>
      <c r="C59" s="2"/>
      <c r="D59" s="2"/>
      <c r="E59" s="2"/>
      <c r="F59" s="2"/>
      <c r="G59" s="2"/>
      <c r="H59" s="2"/>
      <c r="I59" s="2"/>
    </row>
    <row r="60" spans="1:9" ht="15" customHeight="1" x14ac:dyDescent="0.3">
      <c r="A60" s="2"/>
      <c r="B60" s="2"/>
      <c r="C60" s="2"/>
      <c r="D60" s="2"/>
      <c r="E60" s="2"/>
      <c r="F60" s="2"/>
      <c r="G60" s="2"/>
      <c r="H60" s="2"/>
      <c r="I60" s="2"/>
    </row>
    <row r="61" spans="1:9" ht="15" customHeight="1" x14ac:dyDescent="0.3">
      <c r="A61" s="2"/>
      <c r="B61" s="2"/>
      <c r="C61" s="2"/>
      <c r="D61" s="2"/>
      <c r="E61" s="2"/>
      <c r="F61" s="2"/>
      <c r="G61" s="2"/>
      <c r="H61" s="2"/>
      <c r="I61" s="2"/>
    </row>
    <row r="62" spans="1:9" ht="15" customHeight="1" x14ac:dyDescent="0.3">
      <c r="A62" s="2"/>
      <c r="B62" s="2"/>
      <c r="C62" s="2"/>
      <c r="D62" s="2"/>
      <c r="E62" s="2"/>
      <c r="F62" s="2"/>
      <c r="G62" s="2"/>
      <c r="H62" s="2"/>
      <c r="I62" s="2"/>
    </row>
    <row r="63" spans="1:9" ht="15" customHeight="1" x14ac:dyDescent="0.3">
      <c r="A63" s="2"/>
      <c r="B63" s="2"/>
      <c r="C63" s="2"/>
      <c r="D63" s="2"/>
      <c r="E63" s="2"/>
      <c r="F63" s="2"/>
      <c r="G63" s="2"/>
      <c r="H63" s="2"/>
      <c r="I63" s="2"/>
    </row>
    <row r="64" spans="1:9" ht="15" customHeight="1" x14ac:dyDescent="0.3">
      <c r="A64" s="2"/>
      <c r="B64" s="2"/>
      <c r="C64" s="2"/>
      <c r="D64" s="2"/>
      <c r="E64" s="2"/>
      <c r="F64" s="2"/>
      <c r="G64" s="2"/>
      <c r="H64" s="2"/>
      <c r="I64" s="2"/>
    </row>
    <row r="65" spans="1:9" ht="15" customHeight="1" x14ac:dyDescent="0.3">
      <c r="A65" s="2"/>
      <c r="B65" s="2"/>
      <c r="C65" s="3"/>
      <c r="D65" s="2"/>
      <c r="E65" s="2"/>
      <c r="F65" s="2"/>
      <c r="G65" s="2"/>
      <c r="H65" s="2"/>
      <c r="I65" s="2"/>
    </row>
    <row r="66" spans="1:9" ht="15" customHeight="1" x14ac:dyDescent="0.3">
      <c r="A66" s="2"/>
      <c r="B66" s="2"/>
      <c r="C66" s="3"/>
      <c r="D66" s="2"/>
      <c r="E66" s="2"/>
      <c r="F66" s="2"/>
      <c r="G66" s="2"/>
      <c r="H66" s="2"/>
      <c r="I66" s="2"/>
    </row>
    <row r="67" spans="1:9" ht="15" customHeight="1" x14ac:dyDescent="0.3">
      <c r="A67" s="2"/>
      <c r="B67" s="2"/>
      <c r="C67" s="3"/>
      <c r="D67" s="2"/>
      <c r="E67" s="2"/>
      <c r="F67" s="2"/>
      <c r="G67" s="2"/>
      <c r="H67" s="2"/>
      <c r="I67" s="2"/>
    </row>
    <row r="68" spans="1:9" ht="15" customHeight="1" x14ac:dyDescent="0.3">
      <c r="A68" s="2"/>
      <c r="B68" s="2"/>
      <c r="C68" s="3"/>
      <c r="D68" s="2"/>
      <c r="E68" s="2"/>
      <c r="F68" s="2"/>
      <c r="G68" s="2"/>
      <c r="H68" s="2"/>
      <c r="I68" s="2"/>
    </row>
    <row r="69" spans="1:9" ht="15" customHeight="1" x14ac:dyDescent="0.3">
      <c r="A69" s="2"/>
      <c r="B69" s="2"/>
      <c r="C69" s="3"/>
      <c r="D69" s="2"/>
      <c r="E69" s="2"/>
      <c r="F69" s="2"/>
      <c r="G69" s="2"/>
      <c r="H69" s="2"/>
      <c r="I69" s="2"/>
    </row>
    <row r="70" spans="1:9" ht="15" customHeight="1" x14ac:dyDescent="0.3">
      <c r="A70" s="2"/>
      <c r="B70" s="2"/>
      <c r="C70" s="3"/>
      <c r="D70" s="2"/>
      <c r="E70" s="2"/>
      <c r="F70" s="2"/>
      <c r="G70" s="2"/>
      <c r="H70" s="2"/>
      <c r="I70" s="2"/>
    </row>
    <row r="71" spans="1:9" ht="15" customHeight="1" x14ac:dyDescent="0.3">
      <c r="A71" s="2"/>
      <c r="B71" s="2"/>
      <c r="C71" s="3"/>
      <c r="D71" s="2"/>
      <c r="E71" s="2"/>
      <c r="F71" s="2"/>
      <c r="G71" s="2"/>
      <c r="H71" s="2"/>
      <c r="I71" s="2"/>
    </row>
    <row r="72" spans="1:9" ht="15" customHeight="1" x14ac:dyDescent="0.3">
      <c r="A72" s="2"/>
      <c r="B72" s="2"/>
      <c r="C72" s="3"/>
      <c r="D72" s="2"/>
      <c r="E72" s="2"/>
      <c r="F72" s="2"/>
      <c r="G72" s="2"/>
      <c r="H72" s="2"/>
      <c r="I72" s="2"/>
    </row>
    <row r="73" spans="1:9" ht="15" customHeight="1" x14ac:dyDescent="0.3">
      <c r="A73" s="2"/>
      <c r="B73" s="2"/>
      <c r="C73" s="3"/>
      <c r="D73" s="2"/>
      <c r="E73" s="2"/>
      <c r="F73" s="2"/>
      <c r="G73" s="2"/>
      <c r="H73" s="2"/>
      <c r="I73" s="2"/>
    </row>
    <row r="74" spans="1:9" ht="15" customHeight="1" x14ac:dyDescent="0.3">
      <c r="A74" s="2"/>
      <c r="B74" s="2"/>
      <c r="C74" s="2"/>
      <c r="D74" s="2"/>
      <c r="E74" s="2"/>
      <c r="F74" s="2"/>
      <c r="G74" s="2"/>
      <c r="H74" s="2"/>
      <c r="I74" s="2"/>
    </row>
    <row r="75" spans="1:9" ht="15" customHeight="1" x14ac:dyDescent="0.3">
      <c r="A75" s="2"/>
      <c r="B75" s="2"/>
      <c r="C75" s="2"/>
      <c r="D75" s="2"/>
      <c r="E75" s="2"/>
      <c r="F75" s="2"/>
      <c r="G75" s="2"/>
      <c r="H75" s="2"/>
      <c r="I75" s="2"/>
    </row>
    <row r="76" spans="1:9" ht="15" customHeight="1" x14ac:dyDescent="0.3">
      <c r="A76" s="2"/>
      <c r="B76" s="2"/>
      <c r="C76" s="2"/>
      <c r="D76" s="2"/>
      <c r="E76" s="2"/>
      <c r="F76" s="2"/>
      <c r="G76" s="2"/>
      <c r="H76" s="2"/>
      <c r="I76" s="2"/>
    </row>
    <row r="77" spans="1:9" ht="15" customHeight="1" x14ac:dyDescent="0.3">
      <c r="A77" s="2"/>
      <c r="B77" s="2"/>
      <c r="C77" s="2"/>
      <c r="D77" s="2"/>
      <c r="E77" s="2"/>
      <c r="F77" s="2"/>
      <c r="G77" s="2"/>
      <c r="H77" s="2"/>
      <c r="I77" s="2"/>
    </row>
    <row r="78" spans="1:9" ht="15" customHeight="1" x14ac:dyDescent="0.3">
      <c r="A78" s="2"/>
      <c r="B78" s="2"/>
      <c r="C78" s="2"/>
      <c r="D78" s="2"/>
      <c r="E78" s="2"/>
      <c r="F78" s="2"/>
      <c r="G78" s="2"/>
      <c r="H78" s="2"/>
      <c r="I78" s="2"/>
    </row>
    <row r="79" spans="1:9" ht="15" customHeight="1" x14ac:dyDescent="0.3">
      <c r="A79" s="2"/>
      <c r="B79" s="2"/>
      <c r="C79" s="2"/>
      <c r="D79" s="2"/>
      <c r="E79" s="2"/>
      <c r="F79" s="2"/>
      <c r="G79" s="2"/>
      <c r="H79" s="2"/>
      <c r="I79" s="2"/>
    </row>
    <row r="80" spans="1:9" ht="15" customHeight="1" x14ac:dyDescent="0.3">
      <c r="A80" s="2"/>
      <c r="B80" s="2"/>
      <c r="C80" s="2"/>
      <c r="D80" s="2"/>
      <c r="E80" s="2"/>
      <c r="F80" s="2"/>
      <c r="G80" s="2"/>
      <c r="H80" s="2"/>
      <c r="I80" s="2"/>
    </row>
    <row r="81" spans="1:9" ht="15" customHeight="1" x14ac:dyDescent="0.3">
      <c r="A81" s="2"/>
      <c r="B81" s="2"/>
      <c r="C81" s="2"/>
      <c r="D81" s="2"/>
      <c r="E81" s="2"/>
      <c r="F81" s="2"/>
      <c r="G81" s="2"/>
      <c r="H81" s="2"/>
      <c r="I81" s="2"/>
    </row>
    <row r="82" spans="1:9" ht="15" customHeight="1" x14ac:dyDescent="0.3">
      <c r="A82" s="2"/>
      <c r="B82" s="2"/>
      <c r="C82" s="2"/>
      <c r="D82" s="2"/>
      <c r="E82" s="2"/>
      <c r="F82" s="2"/>
      <c r="G82" s="2"/>
      <c r="H82" s="2"/>
      <c r="I82" s="2"/>
    </row>
    <row r="83" spans="1:9" ht="15" customHeight="1" x14ac:dyDescent="0.3">
      <c r="A83" s="2"/>
      <c r="B83" s="2"/>
      <c r="C83" s="2"/>
      <c r="D83" s="2"/>
      <c r="E83" s="2"/>
      <c r="F83" s="2"/>
      <c r="G83" s="2"/>
      <c r="H83" s="2"/>
      <c r="I83" s="2"/>
    </row>
    <row r="84" spans="1:9" ht="15" customHeight="1" x14ac:dyDescent="0.3">
      <c r="A84" s="2"/>
      <c r="B84" s="2"/>
      <c r="C84" s="2"/>
      <c r="D84" s="2"/>
      <c r="E84" s="2"/>
      <c r="F84" s="2"/>
      <c r="G84" s="2"/>
      <c r="H84" s="2"/>
      <c r="I84" s="2"/>
    </row>
    <row r="85" spans="1:9" ht="15" customHeight="1" x14ac:dyDescent="0.3">
      <c r="A85" s="2"/>
      <c r="B85" s="2"/>
      <c r="C85" s="2"/>
      <c r="D85" s="2"/>
      <c r="E85" s="2"/>
      <c r="F85" s="2"/>
      <c r="G85" s="2"/>
      <c r="H85" s="2"/>
      <c r="I85" s="2"/>
    </row>
    <row r="86" spans="1:9" ht="15" customHeight="1" x14ac:dyDescent="0.3">
      <c r="A86" s="2"/>
      <c r="B86" s="2"/>
      <c r="C86" s="2"/>
      <c r="D86" s="2"/>
      <c r="E86" s="2"/>
      <c r="F86" s="2"/>
      <c r="G86" s="2"/>
      <c r="H86" s="2"/>
      <c r="I86" s="2"/>
    </row>
    <row r="87" spans="1:9" ht="15" customHeight="1" x14ac:dyDescent="0.3">
      <c r="A87" s="2"/>
      <c r="B87" s="2"/>
      <c r="C87" s="2"/>
      <c r="D87" s="2"/>
      <c r="E87" s="2"/>
      <c r="F87" s="2"/>
      <c r="G87" s="2"/>
      <c r="H87" s="2"/>
      <c r="I87" s="2"/>
    </row>
    <row r="88" spans="1:9" ht="15" customHeight="1" x14ac:dyDescent="0.3">
      <c r="A88" s="2"/>
      <c r="B88" s="2"/>
      <c r="C88" s="2"/>
      <c r="D88" s="2"/>
      <c r="E88" s="2"/>
      <c r="F88" s="2"/>
      <c r="G88" s="2"/>
      <c r="H88" s="2"/>
      <c r="I88" s="2"/>
    </row>
    <row r="89" spans="1:9" ht="15" customHeight="1" x14ac:dyDescent="0.3">
      <c r="A89" s="2"/>
      <c r="B89" s="2"/>
      <c r="C89" s="2"/>
      <c r="D89" s="2"/>
      <c r="E89" s="2"/>
      <c r="F89" s="2"/>
      <c r="G89" s="2"/>
      <c r="H89" s="2"/>
      <c r="I89" s="2"/>
    </row>
    <row r="90" spans="1:9" ht="15" customHeight="1" x14ac:dyDescent="0.3">
      <c r="A90" s="2"/>
      <c r="B90" s="2"/>
      <c r="C90" s="2"/>
      <c r="D90" s="2"/>
      <c r="E90" s="2"/>
      <c r="F90" s="2"/>
      <c r="G90" s="2"/>
      <c r="H90" s="2"/>
      <c r="I90" s="2"/>
    </row>
    <row r="91" spans="1:9" ht="15" customHeight="1" x14ac:dyDescent="0.3">
      <c r="A91" s="2"/>
      <c r="B91" s="2"/>
      <c r="C91" s="2"/>
      <c r="D91" s="2"/>
      <c r="E91" s="2"/>
      <c r="F91" s="2"/>
      <c r="G91" s="2"/>
      <c r="H91" s="2"/>
      <c r="I91" s="2"/>
    </row>
    <row r="92" spans="1:9" ht="15" customHeight="1" x14ac:dyDescent="0.3">
      <c r="A92" s="2"/>
      <c r="B92" s="2"/>
      <c r="C92" s="2"/>
      <c r="D92" s="2"/>
      <c r="E92" s="2"/>
      <c r="F92" s="2"/>
      <c r="G92" s="2"/>
      <c r="H92" s="2"/>
      <c r="I92" s="2"/>
    </row>
    <row r="93" spans="1:9" ht="15" customHeight="1" x14ac:dyDescent="0.3">
      <c r="A93" s="2"/>
      <c r="B93" s="2"/>
      <c r="C93" s="2"/>
      <c r="D93" s="2"/>
      <c r="E93" s="2"/>
      <c r="F93" s="2"/>
      <c r="G93" s="2"/>
      <c r="H93" s="2"/>
      <c r="I93" s="2"/>
    </row>
    <row r="94" spans="1:9" ht="15" customHeight="1" x14ac:dyDescent="0.3">
      <c r="A94" s="2"/>
      <c r="B94" s="2"/>
      <c r="C94" s="2"/>
      <c r="D94" s="2"/>
      <c r="E94" s="2"/>
      <c r="F94" s="2"/>
      <c r="G94" s="2"/>
      <c r="H94" s="2"/>
      <c r="I94" s="2"/>
    </row>
    <row r="95" spans="1:9" ht="15" customHeight="1" x14ac:dyDescent="0.3">
      <c r="A95" s="2"/>
      <c r="B95" s="2"/>
      <c r="C95" s="2"/>
      <c r="D95" s="2"/>
      <c r="E95" s="2"/>
      <c r="F95" s="2"/>
      <c r="G95" s="2"/>
      <c r="H95" s="2"/>
      <c r="I95" s="2"/>
    </row>
    <row r="96" spans="1:9" ht="15" customHeight="1" x14ac:dyDescent="0.3">
      <c r="A96" s="2"/>
      <c r="B96" s="2"/>
      <c r="C96" s="2"/>
      <c r="D96" s="2"/>
      <c r="E96" s="2"/>
      <c r="F96" s="2"/>
      <c r="G96" s="2"/>
      <c r="H96" s="2"/>
      <c r="I96" s="2"/>
    </row>
    <row r="97" spans="1:9" ht="15" customHeight="1" x14ac:dyDescent="0.3">
      <c r="A97" s="2"/>
      <c r="B97" s="2"/>
      <c r="C97" s="2"/>
      <c r="D97" s="2"/>
      <c r="E97" s="2"/>
      <c r="F97" s="2"/>
      <c r="G97" s="2"/>
      <c r="H97" s="2"/>
      <c r="I97" s="2"/>
    </row>
    <row r="98" spans="1:9" ht="15" customHeight="1" x14ac:dyDescent="0.3">
      <c r="A98" s="2"/>
      <c r="B98" s="2"/>
      <c r="C98" s="2"/>
      <c r="D98" s="2"/>
      <c r="E98" s="2"/>
      <c r="F98" s="2"/>
      <c r="G98" s="2"/>
      <c r="H98" s="2"/>
      <c r="I98" s="2"/>
    </row>
    <row r="99" spans="1:9" ht="15" customHeight="1" x14ac:dyDescent="0.3">
      <c r="A99" s="2"/>
      <c r="B99" s="2"/>
      <c r="C99" s="2"/>
      <c r="D99" s="2"/>
      <c r="E99" s="2"/>
      <c r="F99" s="2"/>
      <c r="G99" s="2"/>
      <c r="H99" s="2"/>
      <c r="I99" s="2"/>
    </row>
  </sheetData>
  <mergeCells count="1">
    <mergeCell ref="A1:B1"/>
  </mergeCells>
  <pageMargins left="0.7" right="0.7" top="0.75" bottom="0.75" header="0.3" footer="0.3"/>
  <pageSetup paperSize="9" scale="24" fitToHeight="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eht4">
    <pageSetUpPr fitToPage="1"/>
  </sheetPr>
  <dimension ref="A1:G49"/>
  <sheetViews>
    <sheetView workbookViewId="0">
      <selection activeCell="A21" sqref="A21"/>
    </sheetView>
  </sheetViews>
  <sheetFormatPr defaultColWidth="9.140625" defaultRowHeight="18" customHeight="1" x14ac:dyDescent="0.25"/>
  <cols>
    <col min="1" max="1" width="82.28515625" customWidth="1"/>
    <col min="2" max="2" width="20.85546875" customWidth="1"/>
    <col min="3" max="3" width="100.28515625" style="22" customWidth="1"/>
  </cols>
  <sheetData>
    <row r="1" spans="1:4" ht="18" customHeight="1" x14ac:dyDescent="0.25">
      <c r="A1" s="11"/>
      <c r="B1" s="13"/>
      <c r="C1" s="16"/>
    </row>
    <row r="2" spans="1:4" ht="19.5" customHeight="1" x14ac:dyDescent="0.25">
      <c r="A2" s="12"/>
      <c r="B2" s="10"/>
      <c r="C2" s="17"/>
      <c r="D2" s="9"/>
    </row>
    <row r="3" spans="1:4" ht="18" customHeight="1" x14ac:dyDescent="0.25">
      <c r="A3" s="9"/>
      <c r="B3" s="10"/>
      <c r="C3" s="17"/>
      <c r="D3" s="9"/>
    </row>
    <row r="4" spans="1:4" ht="18" customHeight="1" x14ac:dyDescent="0.25">
      <c r="A4" s="9"/>
      <c r="B4" s="10"/>
      <c r="C4" s="17"/>
      <c r="D4" s="9"/>
    </row>
    <row r="5" spans="1:4" ht="18" customHeight="1" x14ac:dyDescent="0.25">
      <c r="A5" s="9"/>
      <c r="B5" s="10"/>
      <c r="C5" s="17"/>
      <c r="D5" s="9"/>
    </row>
    <row r="6" spans="1:4" ht="18" customHeight="1" x14ac:dyDescent="0.25">
      <c r="A6" s="12"/>
      <c r="B6" s="10"/>
      <c r="C6" s="17"/>
      <c r="D6" s="9"/>
    </row>
    <row r="7" spans="1:4" ht="18" customHeight="1" x14ac:dyDescent="0.25">
      <c r="A7" s="9"/>
      <c r="B7" s="10"/>
      <c r="C7" s="17"/>
      <c r="D7" s="9"/>
    </row>
    <row r="8" spans="1:4" ht="18" customHeight="1" x14ac:dyDescent="0.25">
      <c r="A8" s="9"/>
      <c r="B8" s="10"/>
      <c r="C8" s="17"/>
      <c r="D8" s="9"/>
    </row>
    <row r="9" spans="1:4" ht="18" customHeight="1" x14ac:dyDescent="0.25">
      <c r="A9" s="12"/>
      <c r="B9" s="10"/>
      <c r="C9" s="18"/>
      <c r="D9" s="9"/>
    </row>
    <row r="10" spans="1:4" ht="18" customHeight="1" x14ac:dyDescent="0.25">
      <c r="A10" s="9"/>
      <c r="B10" s="10"/>
      <c r="C10" s="17"/>
      <c r="D10" s="9"/>
    </row>
    <row r="11" spans="1:4" ht="18" customHeight="1" x14ac:dyDescent="0.25">
      <c r="A11" s="9"/>
      <c r="B11" s="10"/>
      <c r="C11" s="17"/>
      <c r="D11" s="9"/>
    </row>
    <row r="12" spans="1:4" ht="18" customHeight="1" x14ac:dyDescent="0.25">
      <c r="A12" s="12"/>
      <c r="B12" s="10"/>
      <c r="C12" s="18"/>
      <c r="D12" s="9"/>
    </row>
    <row r="13" spans="1:4" ht="18" customHeight="1" x14ac:dyDescent="0.25">
      <c r="A13" s="9"/>
      <c r="B13" s="10"/>
      <c r="C13" s="17"/>
      <c r="D13" s="9"/>
    </row>
    <row r="14" spans="1:4" ht="18" customHeight="1" x14ac:dyDescent="0.25">
      <c r="A14" s="9"/>
      <c r="B14" s="10"/>
      <c r="C14" s="18"/>
      <c r="D14" s="9"/>
    </row>
    <row r="15" spans="1:4" ht="18" customHeight="1" x14ac:dyDescent="0.25">
      <c r="A15" s="12"/>
      <c r="B15" s="10"/>
      <c r="C15" s="17"/>
      <c r="D15" s="9"/>
    </row>
    <row r="16" spans="1:4" ht="18" customHeight="1" x14ac:dyDescent="0.25">
      <c r="A16" s="9"/>
      <c r="B16" s="10"/>
      <c r="C16" s="17"/>
      <c r="D16" s="9"/>
    </row>
    <row r="17" spans="1:7" ht="18" customHeight="1" x14ac:dyDescent="0.25">
      <c r="A17" s="9"/>
      <c r="B17" s="10"/>
      <c r="C17" s="18"/>
      <c r="D17" s="9"/>
    </row>
    <row r="18" spans="1:7" ht="18" customHeight="1" x14ac:dyDescent="0.25">
      <c r="A18" s="12"/>
      <c r="B18" s="10"/>
      <c r="C18" s="17"/>
      <c r="D18" s="9"/>
    </row>
    <row r="19" spans="1:7" ht="18" customHeight="1" x14ac:dyDescent="0.25">
      <c r="A19" s="9"/>
      <c r="B19" s="10"/>
      <c r="C19" s="17"/>
      <c r="D19" s="9"/>
    </row>
    <row r="20" spans="1:7" ht="18" customHeight="1" x14ac:dyDescent="0.25">
      <c r="A20" s="9"/>
      <c r="B20" s="10"/>
      <c r="C20" s="19"/>
      <c r="D20" s="9"/>
    </row>
    <row r="21" spans="1:7" ht="18" customHeight="1" x14ac:dyDescent="0.25">
      <c r="A21" s="12"/>
      <c r="B21" s="10"/>
      <c r="C21" s="17"/>
      <c r="D21" s="9"/>
      <c r="F21" s="119"/>
      <c r="G21" s="119"/>
    </row>
    <row r="22" spans="1:7" ht="18" customHeight="1" x14ac:dyDescent="0.25">
      <c r="A22" s="9"/>
      <c r="B22" s="10"/>
      <c r="C22" s="17"/>
      <c r="D22" s="9"/>
    </row>
    <row r="23" spans="1:7" ht="18" customHeight="1" x14ac:dyDescent="0.25">
      <c r="A23" s="9"/>
      <c r="B23" s="10"/>
      <c r="C23" s="17"/>
      <c r="D23" s="9"/>
    </row>
    <row r="24" spans="1:7" ht="18" customHeight="1" x14ac:dyDescent="0.25">
      <c r="A24" s="12"/>
      <c r="B24" s="10"/>
      <c r="C24" s="20"/>
    </row>
    <row r="25" spans="1:7" ht="18" customHeight="1" x14ac:dyDescent="0.25">
      <c r="A25" s="9"/>
      <c r="B25" s="10"/>
      <c r="C25" s="21"/>
    </row>
    <row r="26" spans="1:7" ht="18" customHeight="1" x14ac:dyDescent="0.25">
      <c r="A26" s="9"/>
      <c r="B26" s="10"/>
      <c r="C26" s="20"/>
    </row>
    <row r="27" spans="1:7" ht="18" customHeight="1" x14ac:dyDescent="0.25">
      <c r="A27" s="12"/>
      <c r="B27" s="10"/>
      <c r="C27" s="21"/>
    </row>
    <row r="28" spans="1:7" ht="18" customHeight="1" x14ac:dyDescent="0.25">
      <c r="A28" s="9"/>
      <c r="B28" s="10"/>
    </row>
    <row r="29" spans="1:7" ht="18" customHeight="1" x14ac:dyDescent="0.25">
      <c r="A29" s="9"/>
      <c r="B29" s="10"/>
      <c r="C29" s="20"/>
    </row>
    <row r="30" spans="1:7" ht="18" customHeight="1" x14ac:dyDescent="0.25">
      <c r="A30" s="12"/>
      <c r="B30" s="10"/>
      <c r="C30" s="20"/>
    </row>
    <row r="31" spans="1:7" ht="18" customHeight="1" x14ac:dyDescent="0.25">
      <c r="A31" s="9"/>
      <c r="B31" s="10"/>
      <c r="C31" s="21"/>
    </row>
    <row r="32" spans="1:7" ht="18" customHeight="1" x14ac:dyDescent="0.25">
      <c r="A32" s="9"/>
      <c r="B32" s="10"/>
      <c r="C32" s="20"/>
    </row>
    <row r="33" spans="1:3" ht="18" customHeight="1" x14ac:dyDescent="0.25">
      <c r="A33" s="12"/>
      <c r="B33" s="10"/>
      <c r="C33" s="21"/>
    </row>
    <row r="34" spans="1:3" ht="18" customHeight="1" x14ac:dyDescent="0.25">
      <c r="A34" s="9"/>
      <c r="B34" s="10"/>
      <c r="C34" s="20"/>
    </row>
    <row r="35" spans="1:3" ht="18" customHeight="1" x14ac:dyDescent="0.25">
      <c r="A35" s="9"/>
      <c r="B35" s="10"/>
      <c r="C35" s="23"/>
    </row>
    <row r="36" spans="1:3" ht="18" customHeight="1" x14ac:dyDescent="0.25">
      <c r="A36" s="12"/>
      <c r="B36" s="10"/>
      <c r="C36" s="20"/>
    </row>
    <row r="37" spans="1:3" ht="18" customHeight="1" x14ac:dyDescent="0.25">
      <c r="A37" s="9"/>
      <c r="B37" s="10"/>
      <c r="C37" s="21"/>
    </row>
    <row r="38" spans="1:3" ht="18" customHeight="1" x14ac:dyDescent="0.25">
      <c r="A38" s="9"/>
      <c r="B38" s="10"/>
      <c r="C38" s="20"/>
    </row>
    <row r="39" spans="1:3" ht="18" customHeight="1" x14ac:dyDescent="0.25">
      <c r="A39" s="9"/>
      <c r="B39" s="10"/>
      <c r="C39" s="21"/>
    </row>
    <row r="40" spans="1:3" ht="18" customHeight="1" x14ac:dyDescent="0.25">
      <c r="A40" s="12"/>
      <c r="B40" s="10"/>
      <c r="C40" s="20"/>
    </row>
    <row r="41" spans="1:3" ht="18" customHeight="1" x14ac:dyDescent="0.25">
      <c r="A41" s="9"/>
      <c r="B41" s="10"/>
      <c r="C41" s="21"/>
    </row>
    <row r="42" spans="1:3" ht="18" customHeight="1" x14ac:dyDescent="0.25">
      <c r="A42" s="9"/>
      <c r="B42" s="10"/>
      <c r="C42" s="20"/>
    </row>
    <row r="43" spans="1:3" ht="18" customHeight="1" x14ac:dyDescent="0.25">
      <c r="A43" s="12"/>
      <c r="B43" s="10"/>
      <c r="C43" s="21"/>
    </row>
    <row r="44" spans="1:3" ht="18" customHeight="1" x14ac:dyDescent="0.25">
      <c r="A44" s="9"/>
      <c r="B44" s="10"/>
      <c r="C44" s="20"/>
    </row>
    <row r="45" spans="1:3" ht="18" customHeight="1" x14ac:dyDescent="0.25">
      <c r="A45" s="9"/>
      <c r="B45" s="10"/>
      <c r="C45" s="21"/>
    </row>
    <row r="46" spans="1:3" ht="18" customHeight="1" x14ac:dyDescent="0.25">
      <c r="A46" s="12"/>
      <c r="B46" s="10"/>
      <c r="C46" s="20"/>
    </row>
    <row r="47" spans="1:3" ht="18" customHeight="1" x14ac:dyDescent="0.25">
      <c r="A47" s="9"/>
      <c r="B47" s="10"/>
    </row>
    <row r="48" spans="1:3" ht="18" customHeight="1" x14ac:dyDescent="0.25">
      <c r="A48" s="9"/>
      <c r="B48" s="10"/>
    </row>
    <row r="49" spans="1:2" ht="18" customHeight="1" x14ac:dyDescent="0.25">
      <c r="A49" s="9"/>
      <c r="B49" s="10"/>
    </row>
  </sheetData>
  <mergeCells count="1">
    <mergeCell ref="F21:G21"/>
  </mergeCells>
  <pageMargins left="0.7" right="0.7" top="0.75" bottom="0.75" header="0.3" footer="0.3"/>
  <pageSetup scale="85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autoPict="0" r:id="rId5">
            <anchor moveWithCells="1">
              <from>
                <xdr:col>0</xdr:col>
                <xdr:colOff>0</xdr:colOff>
                <xdr:row>49</xdr:row>
                <xdr:rowOff>0</xdr:rowOff>
              </from>
              <to>
                <xdr:col>0</xdr:col>
                <xdr:colOff>914400</xdr:colOff>
                <xdr:row>50</xdr:row>
                <xdr:rowOff>0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92F0F-0DF0-401E-9B80-36D447CB6644}">
  <dimension ref="A1"/>
  <sheetViews>
    <sheetView workbookViewId="0">
      <selection activeCell="P26" sqref="P26"/>
    </sheetView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D577F-319C-4E8F-B6BF-831C66966DA4}">
  <sheetPr>
    <pageSetUpPr fitToPage="1"/>
  </sheetPr>
  <dimension ref="A1:G179"/>
  <sheetViews>
    <sheetView workbookViewId="0">
      <selection sqref="A1:E179"/>
    </sheetView>
  </sheetViews>
  <sheetFormatPr defaultColWidth="15.28515625" defaultRowHeight="15" customHeight="1" x14ac:dyDescent="0.25"/>
  <cols>
    <col min="1" max="1" width="9.28515625" style="29" customWidth="1"/>
    <col min="2" max="2" width="46.42578125" style="29" customWidth="1"/>
    <col min="3" max="3" width="13.5703125" style="29" customWidth="1"/>
    <col min="4" max="4" width="12.7109375" style="29" customWidth="1"/>
    <col min="5" max="5" width="13" style="29" customWidth="1"/>
    <col min="6" max="16384" width="15.28515625" style="29"/>
  </cols>
  <sheetData>
    <row r="1" spans="1:5" x14ac:dyDescent="0.25">
      <c r="A1" s="102"/>
      <c r="B1" s="102"/>
      <c r="C1" s="102"/>
      <c r="D1" s="102"/>
      <c r="E1" s="108"/>
    </row>
    <row r="2" spans="1:5" ht="16.899999999999999" customHeight="1" x14ac:dyDescent="0.25">
      <c r="B2" s="99" t="s">
        <v>235</v>
      </c>
      <c r="C2"/>
      <c r="D2" s="102"/>
      <c r="E2" s="108"/>
    </row>
    <row r="3" spans="1:5" ht="18" customHeight="1" x14ac:dyDescent="0.25">
      <c r="C3"/>
      <c r="D3" s="103"/>
      <c r="E3" s="108"/>
    </row>
    <row r="4" spans="1:5" ht="17.45" customHeight="1" thickBot="1" x14ac:dyDescent="0.3">
      <c r="C4"/>
      <c r="E4" s="108"/>
    </row>
    <row r="5" spans="1:5" ht="30" customHeight="1" thickBot="1" x14ac:dyDescent="0.3">
      <c r="A5" s="82" t="s">
        <v>48</v>
      </c>
      <c r="B5" s="83" t="s">
        <v>0</v>
      </c>
      <c r="C5" s="84" t="s">
        <v>232</v>
      </c>
      <c r="D5" s="84" t="s">
        <v>236</v>
      </c>
      <c r="E5" s="84" t="s">
        <v>237</v>
      </c>
    </row>
    <row r="6" spans="1:5" x14ac:dyDescent="0.25">
      <c r="A6" s="30">
        <v>3</v>
      </c>
      <c r="B6" s="31" t="s">
        <v>1</v>
      </c>
      <c r="C6" s="32">
        <f>C7+C10+C11+C15+C18</f>
        <v>15359389</v>
      </c>
      <c r="D6" s="32">
        <f t="shared" ref="D6" si="0">D7+D10+D11+D15+D18</f>
        <v>15812973</v>
      </c>
      <c r="E6" s="32">
        <f>E7+E10+E11+E15+E18</f>
        <v>453584</v>
      </c>
    </row>
    <row r="7" spans="1:5" x14ac:dyDescent="0.25">
      <c r="A7" s="33">
        <v>30</v>
      </c>
      <c r="B7" s="34" t="s">
        <v>2</v>
      </c>
      <c r="C7" s="35">
        <f t="shared" ref="C7:D7" si="1">C8+C9</f>
        <v>7850000</v>
      </c>
      <c r="D7" s="35">
        <f t="shared" si="1"/>
        <v>8100000</v>
      </c>
      <c r="E7" s="35">
        <f t="shared" ref="E7" si="2">E8+E9</f>
        <v>250000</v>
      </c>
    </row>
    <row r="8" spans="1:5" ht="17.25" customHeight="1" x14ac:dyDescent="0.25">
      <c r="A8" s="37">
        <v>3000</v>
      </c>
      <c r="B8" s="38" t="s">
        <v>3</v>
      </c>
      <c r="C8" s="39">
        <v>7250000</v>
      </c>
      <c r="D8" s="39">
        <v>7500000</v>
      </c>
      <c r="E8" s="39">
        <f>D8-C8</f>
        <v>250000</v>
      </c>
    </row>
    <row r="9" spans="1:5" ht="17.25" customHeight="1" x14ac:dyDescent="0.25">
      <c r="A9" s="37">
        <v>3030</v>
      </c>
      <c r="B9" s="38" t="s">
        <v>4</v>
      </c>
      <c r="C9" s="39">
        <v>600000</v>
      </c>
      <c r="D9" s="39">
        <v>600000</v>
      </c>
      <c r="E9" s="39">
        <f>D9-C9</f>
        <v>0</v>
      </c>
    </row>
    <row r="10" spans="1:5" ht="17.25" customHeight="1" x14ac:dyDescent="0.25">
      <c r="A10" s="33">
        <v>32</v>
      </c>
      <c r="B10" s="40" t="s">
        <v>5</v>
      </c>
      <c r="C10" s="41">
        <v>1706455</v>
      </c>
      <c r="D10" s="41">
        <v>1706555</v>
      </c>
      <c r="E10" s="41">
        <f>D10-C10</f>
        <v>100</v>
      </c>
    </row>
    <row r="11" spans="1:5" ht="17.25" customHeight="1" x14ac:dyDescent="0.25">
      <c r="A11" s="33">
        <v>352</v>
      </c>
      <c r="B11" s="42" t="s">
        <v>6</v>
      </c>
      <c r="C11" s="35">
        <f>C12+C13+C14</f>
        <v>5636654</v>
      </c>
      <c r="D11" s="35">
        <f t="shared" ref="D11" si="3">D12+D13+D14</f>
        <v>5643439</v>
      </c>
      <c r="E11" s="35">
        <f t="shared" ref="E11" si="4">E12+E13+E14</f>
        <v>6785</v>
      </c>
    </row>
    <row r="12" spans="1:5" ht="17.25" customHeight="1" x14ac:dyDescent="0.25">
      <c r="A12" s="37"/>
      <c r="B12" s="38" t="s">
        <v>7</v>
      </c>
      <c r="C12" s="39">
        <v>2199038</v>
      </c>
      <c r="D12" s="39">
        <v>2202900</v>
      </c>
      <c r="E12" s="39">
        <f t="shared" ref="E12:E14" si="5">D12-C12</f>
        <v>3862</v>
      </c>
    </row>
    <row r="13" spans="1:5" ht="17.25" customHeight="1" x14ac:dyDescent="0.25">
      <c r="A13" s="37"/>
      <c r="B13" s="43" t="s">
        <v>8</v>
      </c>
      <c r="C13" s="39">
        <v>3437616</v>
      </c>
      <c r="D13" s="39">
        <v>3438997</v>
      </c>
      <c r="E13" s="39">
        <f t="shared" si="5"/>
        <v>1381</v>
      </c>
    </row>
    <row r="14" spans="1:5" ht="17.25" customHeight="1" x14ac:dyDescent="0.25">
      <c r="A14" s="37"/>
      <c r="B14" s="43" t="s">
        <v>147</v>
      </c>
      <c r="C14" s="45">
        <v>0</v>
      </c>
      <c r="D14" s="45">
        <v>1542</v>
      </c>
      <c r="E14" s="39">
        <f t="shared" si="5"/>
        <v>1542</v>
      </c>
    </row>
    <row r="15" spans="1:5" ht="17.25" customHeight="1" x14ac:dyDescent="0.25">
      <c r="A15" s="33">
        <v>350</v>
      </c>
      <c r="B15" s="47" t="s">
        <v>9</v>
      </c>
      <c r="C15" s="48">
        <f t="shared" ref="C15:D15" si="6">C16</f>
        <v>116280</v>
      </c>
      <c r="D15" s="48">
        <f t="shared" si="6"/>
        <v>303408</v>
      </c>
      <c r="E15" s="48">
        <f>E16</f>
        <v>187128</v>
      </c>
    </row>
    <row r="16" spans="1:5" ht="17.25" customHeight="1" x14ac:dyDescent="0.25">
      <c r="A16" s="37"/>
      <c r="B16" s="43" t="s">
        <v>10</v>
      </c>
      <c r="C16" s="45">
        <v>116280</v>
      </c>
      <c r="D16" s="45">
        <v>303408</v>
      </c>
      <c r="E16" s="39">
        <f>D16-C16</f>
        <v>187128</v>
      </c>
    </row>
    <row r="17" spans="1:7" ht="17.25" hidden="1" customHeight="1" x14ac:dyDescent="0.25">
      <c r="A17" s="37"/>
      <c r="B17" s="43" t="s">
        <v>11</v>
      </c>
      <c r="C17" s="39"/>
      <c r="D17" s="39"/>
      <c r="E17" s="39"/>
    </row>
    <row r="18" spans="1:7" ht="19.5" customHeight="1" x14ac:dyDescent="0.25">
      <c r="A18" s="33">
        <v>38</v>
      </c>
      <c r="B18" s="42" t="s">
        <v>12</v>
      </c>
      <c r="C18" s="49">
        <v>50000</v>
      </c>
      <c r="D18" s="49">
        <v>59571</v>
      </c>
      <c r="E18" s="49">
        <f>D18-C18</f>
        <v>9571</v>
      </c>
    </row>
    <row r="19" spans="1:7" ht="0.75" customHeight="1" x14ac:dyDescent="0.25">
      <c r="A19" s="37"/>
      <c r="B19" s="50" t="s">
        <v>13</v>
      </c>
      <c r="C19" s="45"/>
      <c r="D19" s="45"/>
      <c r="E19" s="45"/>
    </row>
    <row r="20" spans="1:7" ht="17.25" hidden="1" customHeight="1" x14ac:dyDescent="0.25">
      <c r="A20" s="37"/>
      <c r="B20" s="50" t="s">
        <v>14</v>
      </c>
      <c r="C20" s="45"/>
      <c r="D20" s="45"/>
      <c r="E20" s="45"/>
    </row>
    <row r="21" spans="1:7" ht="17.25" hidden="1" customHeight="1" x14ac:dyDescent="0.25">
      <c r="A21" s="37"/>
      <c r="B21" s="100" t="s">
        <v>15</v>
      </c>
      <c r="C21" s="45"/>
      <c r="D21" s="45"/>
      <c r="E21" s="45"/>
    </row>
    <row r="22" spans="1:7" ht="17.25" hidden="1" customHeight="1" x14ac:dyDescent="0.25">
      <c r="A22" s="37"/>
      <c r="B22" s="51" t="s">
        <v>16</v>
      </c>
      <c r="C22" s="45"/>
      <c r="D22" s="45"/>
      <c r="E22" s="45"/>
    </row>
    <row r="23" spans="1:7" ht="17.25" hidden="1" customHeight="1" x14ac:dyDescent="0.25">
      <c r="A23" s="37"/>
      <c r="B23" s="51" t="s">
        <v>17</v>
      </c>
      <c r="C23" s="45"/>
      <c r="D23" s="45"/>
      <c r="E23" s="45"/>
    </row>
    <row r="24" spans="1:7" ht="17.25" hidden="1" customHeight="1" x14ac:dyDescent="0.25">
      <c r="A24" s="52"/>
      <c r="B24" s="53" t="s">
        <v>12</v>
      </c>
      <c r="C24" s="45"/>
      <c r="D24" s="45"/>
      <c r="E24" s="45"/>
    </row>
    <row r="25" spans="1:7" ht="17.25" hidden="1" customHeight="1" x14ac:dyDescent="0.25">
      <c r="A25" s="37"/>
      <c r="B25" s="38" t="s">
        <v>18</v>
      </c>
      <c r="C25" s="45"/>
      <c r="D25" s="45"/>
      <c r="E25" s="45"/>
    </row>
    <row r="26" spans="1:7" ht="17.25" hidden="1" customHeight="1" x14ac:dyDescent="0.25">
      <c r="A26" s="37"/>
      <c r="B26" s="38" t="s">
        <v>19</v>
      </c>
      <c r="C26" s="45"/>
      <c r="D26" s="45"/>
      <c r="E26" s="45"/>
    </row>
    <row r="27" spans="1:7" ht="17.25" hidden="1" customHeight="1" x14ac:dyDescent="0.25">
      <c r="A27" s="37"/>
      <c r="B27" s="38" t="s">
        <v>20</v>
      </c>
      <c r="C27" s="45"/>
      <c r="D27" s="45"/>
      <c r="E27" s="45"/>
    </row>
    <row r="28" spans="1:7" ht="17.25" hidden="1" customHeight="1" x14ac:dyDescent="0.25">
      <c r="A28" s="37"/>
      <c r="B28" s="38" t="s">
        <v>21</v>
      </c>
      <c r="C28" s="45"/>
      <c r="D28" s="45"/>
      <c r="E28" s="45"/>
    </row>
    <row r="29" spans="1:7" ht="18.75" customHeight="1" x14ac:dyDescent="0.25">
      <c r="A29" s="104"/>
      <c r="B29" s="42" t="s">
        <v>22</v>
      </c>
      <c r="C29" s="35">
        <f>C30+C34</f>
        <v>14634845</v>
      </c>
      <c r="D29" s="35">
        <f>D30+D34</f>
        <v>14783695</v>
      </c>
      <c r="E29" s="35">
        <f>E30+E34</f>
        <v>148850</v>
      </c>
      <c r="F29" s="44"/>
      <c r="G29" s="44"/>
    </row>
    <row r="30" spans="1:7" x14ac:dyDescent="0.25">
      <c r="A30" s="33">
        <v>4</v>
      </c>
      <c r="B30" s="42" t="s">
        <v>23</v>
      </c>
      <c r="C30" s="48">
        <f t="shared" ref="C30:D30" si="7">C31+C32</f>
        <v>1456948</v>
      </c>
      <c r="D30" s="48">
        <f t="shared" si="7"/>
        <v>1485588</v>
      </c>
      <c r="E30" s="48">
        <f t="shared" ref="E30" si="8">E31+E32</f>
        <v>28640</v>
      </c>
    </row>
    <row r="31" spans="1:7" x14ac:dyDescent="0.25">
      <c r="A31" s="37">
        <v>41</v>
      </c>
      <c r="B31" s="54" t="s">
        <v>24</v>
      </c>
      <c r="C31" s="45">
        <v>1212983</v>
      </c>
      <c r="D31" s="45">
        <v>1205857</v>
      </c>
      <c r="E31" s="39">
        <f t="shared" ref="E31:E32" si="9">D31-C31</f>
        <v>-7126</v>
      </c>
    </row>
    <row r="32" spans="1:7" x14ac:dyDescent="0.25">
      <c r="A32" s="37">
        <v>45</v>
      </c>
      <c r="B32" s="38" t="s">
        <v>25</v>
      </c>
      <c r="C32" s="45">
        <v>243965</v>
      </c>
      <c r="D32" s="45">
        <v>279731</v>
      </c>
      <c r="E32" s="39">
        <f t="shared" si="9"/>
        <v>35766</v>
      </c>
    </row>
    <row r="33" spans="1:5" ht="0.75" customHeight="1" x14ac:dyDescent="0.25">
      <c r="A33" s="37"/>
      <c r="B33" s="54" t="s">
        <v>11</v>
      </c>
      <c r="C33" s="45"/>
      <c r="D33" s="45"/>
      <c r="E33" s="45"/>
    </row>
    <row r="34" spans="1:5" x14ac:dyDescent="0.25">
      <c r="A34" s="105"/>
      <c r="B34" s="42" t="s">
        <v>26</v>
      </c>
      <c r="C34" s="48">
        <f t="shared" ref="C34:D34" si="10">C35+C36+C37</f>
        <v>13177897</v>
      </c>
      <c r="D34" s="48">
        <f t="shared" si="10"/>
        <v>13298107</v>
      </c>
      <c r="E34" s="48">
        <f t="shared" ref="E34" si="11">E35+E36+E37</f>
        <v>120210</v>
      </c>
    </row>
    <row r="35" spans="1:5" ht="20.25" customHeight="1" x14ac:dyDescent="0.25">
      <c r="A35" s="37">
        <v>50</v>
      </c>
      <c r="B35" s="38" t="s">
        <v>27</v>
      </c>
      <c r="C35" s="39">
        <v>8748274</v>
      </c>
      <c r="D35" s="39">
        <v>8760549</v>
      </c>
      <c r="E35" s="39">
        <f t="shared" ref="E35:E37" si="12">D35-C35</f>
        <v>12275</v>
      </c>
    </row>
    <row r="36" spans="1:5" x14ac:dyDescent="0.25">
      <c r="A36" s="37">
        <v>55</v>
      </c>
      <c r="B36" s="38" t="s">
        <v>28</v>
      </c>
      <c r="C36" s="39">
        <v>4329623</v>
      </c>
      <c r="D36" s="39">
        <v>4518938</v>
      </c>
      <c r="E36" s="39">
        <f t="shared" si="12"/>
        <v>189315</v>
      </c>
    </row>
    <row r="37" spans="1:5" ht="18.600000000000001" customHeight="1" x14ac:dyDescent="0.25">
      <c r="A37" s="37">
        <v>60</v>
      </c>
      <c r="B37" s="38" t="s">
        <v>29</v>
      </c>
      <c r="C37" s="39">
        <v>100000</v>
      </c>
      <c r="D37" s="39">
        <v>18620</v>
      </c>
      <c r="E37" s="39">
        <f t="shared" si="12"/>
        <v>-81380</v>
      </c>
    </row>
    <row r="38" spans="1:5" ht="18" customHeight="1" x14ac:dyDescent="0.25">
      <c r="A38" s="55"/>
      <c r="B38" s="56" t="s">
        <v>30</v>
      </c>
      <c r="C38" s="35">
        <f>C6-C29</f>
        <v>724544</v>
      </c>
      <c r="D38" s="35">
        <f>D6-D29</f>
        <v>1029278</v>
      </c>
      <c r="E38" s="35">
        <f>E6-E29</f>
        <v>304734</v>
      </c>
    </row>
    <row r="39" spans="1:5" ht="18" customHeight="1" x14ac:dyDescent="0.25">
      <c r="A39" s="33"/>
      <c r="B39" s="34" t="s">
        <v>31</v>
      </c>
      <c r="C39" s="35">
        <f>C40-C41+C45-C46-C54-C42+C44</f>
        <v>-2061198</v>
      </c>
      <c r="D39" s="35">
        <f>D40-D41+D45-D46-D54-D42+D44+D53</f>
        <v>-2074786</v>
      </c>
      <c r="E39" s="35">
        <f>E40-E41+E45-E46-E54-E42+E44+E53</f>
        <v>-13588</v>
      </c>
    </row>
    <row r="40" spans="1:5" x14ac:dyDescent="0.25">
      <c r="A40" s="37">
        <v>38</v>
      </c>
      <c r="B40" s="38" t="s">
        <v>32</v>
      </c>
      <c r="C40" s="45">
        <v>100000</v>
      </c>
      <c r="D40" s="45">
        <v>100000</v>
      </c>
      <c r="E40" s="39">
        <f t="shared" ref="E40:E54" si="13">D40-C40</f>
        <v>0</v>
      </c>
    </row>
    <row r="41" spans="1:5" x14ac:dyDescent="0.25">
      <c r="A41" s="37">
        <v>15</v>
      </c>
      <c r="B41" s="38" t="s">
        <v>33</v>
      </c>
      <c r="C41" s="45">
        <v>2488127</v>
      </c>
      <c r="D41" s="45">
        <v>2617750</v>
      </c>
      <c r="E41" s="39">
        <f t="shared" si="13"/>
        <v>129623</v>
      </c>
    </row>
    <row r="42" spans="1:5" ht="0.75" customHeight="1" x14ac:dyDescent="0.25">
      <c r="A42" s="37">
        <v>15</v>
      </c>
      <c r="B42" s="37" t="s">
        <v>39</v>
      </c>
      <c r="C42" s="45"/>
      <c r="D42" s="45"/>
      <c r="E42" s="39">
        <f t="shared" si="13"/>
        <v>0</v>
      </c>
    </row>
    <row r="43" spans="1:5" ht="15" hidden="1" customHeight="1" x14ac:dyDescent="0.25">
      <c r="A43" s="37">
        <v>153</v>
      </c>
      <c r="B43" s="38" t="s">
        <v>182</v>
      </c>
      <c r="C43" s="45"/>
      <c r="D43" s="45"/>
      <c r="E43" s="39">
        <f t="shared" si="13"/>
        <v>0</v>
      </c>
    </row>
    <row r="44" spans="1:5" ht="15.75" customHeight="1" x14ac:dyDescent="0.25">
      <c r="A44" s="37">
        <v>103</v>
      </c>
      <c r="B44" s="38" t="s">
        <v>40</v>
      </c>
      <c r="C44" s="45">
        <v>15000</v>
      </c>
      <c r="D44" s="45">
        <v>15000</v>
      </c>
      <c r="E44" s="39">
        <f t="shared" si="13"/>
        <v>0</v>
      </c>
    </row>
    <row r="45" spans="1:5" ht="15.75" customHeight="1" x14ac:dyDescent="0.25">
      <c r="A45" s="37">
        <v>3502</v>
      </c>
      <c r="B45" s="38" t="s">
        <v>34</v>
      </c>
      <c r="C45" s="45">
        <v>838270</v>
      </c>
      <c r="D45" s="45">
        <v>889305</v>
      </c>
      <c r="E45" s="39">
        <f t="shared" si="13"/>
        <v>51035</v>
      </c>
    </row>
    <row r="46" spans="1:5" ht="15.75" customHeight="1" x14ac:dyDescent="0.25">
      <c r="A46" s="37">
        <v>4502</v>
      </c>
      <c r="B46" s="38" t="s">
        <v>35</v>
      </c>
      <c r="C46" s="45">
        <v>224847</v>
      </c>
      <c r="D46" s="45">
        <v>224847</v>
      </c>
      <c r="E46" s="39">
        <f t="shared" si="13"/>
        <v>0</v>
      </c>
    </row>
    <row r="47" spans="1:5" ht="15" hidden="1" customHeight="1" x14ac:dyDescent="0.25">
      <c r="A47" s="37"/>
      <c r="B47" s="38" t="s">
        <v>36</v>
      </c>
      <c r="C47" s="45"/>
      <c r="D47" s="45"/>
      <c r="E47" s="39">
        <f t="shared" si="13"/>
        <v>0</v>
      </c>
    </row>
    <row r="48" spans="1:5" ht="15" hidden="1" customHeight="1" x14ac:dyDescent="0.25">
      <c r="A48" s="37"/>
      <c r="B48" s="38" t="s">
        <v>37</v>
      </c>
      <c r="C48" s="45"/>
      <c r="D48" s="45"/>
      <c r="E48" s="39">
        <f t="shared" si="13"/>
        <v>0</v>
      </c>
    </row>
    <row r="49" spans="1:5" ht="14.25" hidden="1" customHeight="1" x14ac:dyDescent="0.25">
      <c r="A49" s="37"/>
      <c r="B49" s="58" t="s">
        <v>38</v>
      </c>
      <c r="C49" s="45"/>
      <c r="D49" s="45"/>
      <c r="E49" s="39">
        <f t="shared" si="13"/>
        <v>0</v>
      </c>
    </row>
    <row r="50" spans="1:5" ht="15" hidden="1" customHeight="1" x14ac:dyDescent="0.25">
      <c r="A50" s="37"/>
      <c r="B50" s="58" t="s">
        <v>39</v>
      </c>
      <c r="C50" s="45"/>
      <c r="D50" s="45"/>
      <c r="E50" s="39">
        <f t="shared" si="13"/>
        <v>0</v>
      </c>
    </row>
    <row r="51" spans="1:5" ht="15" hidden="1" customHeight="1" x14ac:dyDescent="0.25">
      <c r="A51" s="37"/>
      <c r="B51" s="58" t="s">
        <v>40</v>
      </c>
      <c r="C51" s="45"/>
      <c r="D51" s="45"/>
      <c r="E51" s="39">
        <f t="shared" si="13"/>
        <v>0</v>
      </c>
    </row>
    <row r="52" spans="1:5" ht="15.75" hidden="1" customHeight="1" x14ac:dyDescent="0.25">
      <c r="A52" s="37"/>
      <c r="B52" s="38" t="s">
        <v>41</v>
      </c>
      <c r="C52" s="45"/>
      <c r="D52" s="45"/>
      <c r="E52" s="39">
        <f t="shared" si="13"/>
        <v>0</v>
      </c>
    </row>
    <row r="53" spans="1:5" ht="15.75" customHeight="1" x14ac:dyDescent="0.25">
      <c r="A53" s="37">
        <v>65</v>
      </c>
      <c r="B53" s="38" t="s">
        <v>239</v>
      </c>
      <c r="C53" s="45">
        <v>0</v>
      </c>
      <c r="D53" s="45">
        <v>65000</v>
      </c>
      <c r="E53" s="39">
        <f t="shared" si="13"/>
        <v>65000</v>
      </c>
    </row>
    <row r="54" spans="1:5" x14ac:dyDescent="0.25">
      <c r="A54" s="37">
        <v>65</v>
      </c>
      <c r="B54" s="38" t="s">
        <v>238</v>
      </c>
      <c r="C54" s="45">
        <v>301494</v>
      </c>
      <c r="D54" s="45">
        <v>301494</v>
      </c>
      <c r="E54" s="39">
        <f t="shared" si="13"/>
        <v>0</v>
      </c>
    </row>
    <row r="55" spans="1:5" x14ac:dyDescent="0.25">
      <c r="A55" s="33"/>
      <c r="B55" s="42" t="s">
        <v>43</v>
      </c>
      <c r="C55" s="35">
        <f>C38+C39</f>
        <v>-1336654</v>
      </c>
      <c r="D55" s="35">
        <f>D38+D39</f>
        <v>-1045508</v>
      </c>
      <c r="E55" s="35">
        <f>E38+E39</f>
        <v>291146</v>
      </c>
    </row>
    <row r="56" spans="1:5" x14ac:dyDescent="0.25">
      <c r="A56" s="33"/>
      <c r="B56" s="34" t="s">
        <v>44</v>
      </c>
      <c r="C56" s="35">
        <f t="shared" ref="C56:D56" si="14">C57-C58</f>
        <v>602516</v>
      </c>
      <c r="D56" s="35">
        <f t="shared" si="14"/>
        <v>602516</v>
      </c>
      <c r="E56" s="35">
        <f t="shared" ref="E56" si="15">E57-E58</f>
        <v>0</v>
      </c>
    </row>
    <row r="57" spans="1:5" x14ac:dyDescent="0.25">
      <c r="A57" s="37"/>
      <c r="B57" s="59" t="s">
        <v>45</v>
      </c>
      <c r="C57" s="45">
        <v>1157500</v>
      </c>
      <c r="D57" s="45">
        <v>1157500</v>
      </c>
      <c r="E57" s="39">
        <f t="shared" ref="E57:E58" si="16">D57-C57</f>
        <v>0</v>
      </c>
    </row>
    <row r="58" spans="1:5" x14ac:dyDescent="0.25">
      <c r="A58" s="37"/>
      <c r="B58" s="59" t="s">
        <v>46</v>
      </c>
      <c r="C58" s="45">
        <v>554984</v>
      </c>
      <c r="D58" s="45">
        <v>554984</v>
      </c>
      <c r="E58" s="39">
        <f t="shared" si="16"/>
        <v>0</v>
      </c>
    </row>
    <row r="59" spans="1:5" ht="18" customHeight="1" x14ac:dyDescent="0.25">
      <c r="A59" s="33"/>
      <c r="B59" s="60" t="s">
        <v>205</v>
      </c>
      <c r="C59" s="48">
        <v>-95648</v>
      </c>
      <c r="D59" s="48">
        <v>-87794</v>
      </c>
      <c r="E59" s="48">
        <v>7854</v>
      </c>
    </row>
    <row r="60" spans="1:5" ht="33" customHeight="1" thickBot="1" x14ac:dyDescent="0.3">
      <c r="A60" s="61"/>
      <c r="B60" s="62" t="s">
        <v>221</v>
      </c>
      <c r="C60" s="63">
        <v>-829786</v>
      </c>
      <c r="D60" s="63">
        <v>-530786</v>
      </c>
      <c r="E60" s="109">
        <f>D60-C60</f>
        <v>299000</v>
      </c>
    </row>
    <row r="61" spans="1:5" x14ac:dyDescent="0.25">
      <c r="C61" s="44"/>
      <c r="D61" s="44"/>
      <c r="E61" s="44"/>
    </row>
    <row r="62" spans="1:5" ht="15.75" thickBot="1" x14ac:dyDescent="0.3">
      <c r="C62" s="44"/>
      <c r="D62" s="44"/>
      <c r="E62" s="44"/>
    </row>
    <row r="63" spans="1:5" ht="15.75" customHeight="1" thickBot="1" x14ac:dyDescent="0.3">
      <c r="A63" s="114" t="s">
        <v>107</v>
      </c>
      <c r="B63" s="115"/>
      <c r="C63" s="64"/>
      <c r="D63" s="64"/>
      <c r="E63" s="64"/>
    </row>
    <row r="64" spans="1:5" x14ac:dyDescent="0.25">
      <c r="A64" s="65" t="s">
        <v>108</v>
      </c>
      <c r="B64" s="66" t="s">
        <v>109</v>
      </c>
      <c r="C64" s="32">
        <f>SUM(C65:C71)</f>
        <v>1763958</v>
      </c>
      <c r="D64" s="32">
        <f>SUM(D65:D71)</f>
        <v>1691016</v>
      </c>
      <c r="E64" s="32">
        <f>SUM(E65:E71)</f>
        <v>-72942</v>
      </c>
    </row>
    <row r="65" spans="1:5" x14ac:dyDescent="0.25">
      <c r="A65" s="67" t="s">
        <v>49</v>
      </c>
      <c r="B65" s="44" t="s">
        <v>165</v>
      </c>
      <c r="C65" s="45">
        <v>101669</v>
      </c>
      <c r="D65" s="45">
        <v>101669</v>
      </c>
      <c r="E65" s="39">
        <f t="shared" ref="E65:E71" si="17">D65-C65</f>
        <v>0</v>
      </c>
    </row>
    <row r="66" spans="1:5" ht="13.9" customHeight="1" x14ac:dyDescent="0.25">
      <c r="A66" s="68" t="s">
        <v>50</v>
      </c>
      <c r="B66" s="44" t="s">
        <v>166</v>
      </c>
      <c r="C66" s="45">
        <v>1064158</v>
      </c>
      <c r="D66" s="45">
        <v>1072596</v>
      </c>
      <c r="E66" s="39">
        <f t="shared" si="17"/>
        <v>8438</v>
      </c>
    </row>
    <row r="67" spans="1:5" x14ac:dyDescent="0.25">
      <c r="A67" s="68" t="s">
        <v>52</v>
      </c>
      <c r="B67" s="44" t="s">
        <v>51</v>
      </c>
      <c r="C67" s="45">
        <v>100000</v>
      </c>
      <c r="D67" s="45">
        <v>18620</v>
      </c>
      <c r="E67" s="39">
        <f t="shared" si="17"/>
        <v>-81380</v>
      </c>
    </row>
    <row r="68" spans="1:5" x14ac:dyDescent="0.25">
      <c r="A68" s="68" t="s">
        <v>54</v>
      </c>
      <c r="B68" s="44" t="s">
        <v>53</v>
      </c>
      <c r="C68" s="45">
        <v>48528</v>
      </c>
      <c r="D68" s="45">
        <v>48528</v>
      </c>
      <c r="E68" s="39">
        <f t="shared" si="17"/>
        <v>0</v>
      </c>
    </row>
    <row r="69" spans="1:5" x14ac:dyDescent="0.25">
      <c r="A69" s="72" t="s">
        <v>200</v>
      </c>
      <c r="B69" s="44" t="s">
        <v>201</v>
      </c>
      <c r="C69" s="45">
        <v>19695</v>
      </c>
      <c r="D69" s="45">
        <v>19695</v>
      </c>
      <c r="E69" s="39">
        <f t="shared" si="17"/>
        <v>0</v>
      </c>
    </row>
    <row r="70" spans="1:5" x14ac:dyDescent="0.25">
      <c r="A70" s="68" t="s">
        <v>56</v>
      </c>
      <c r="B70" s="44" t="s">
        <v>57</v>
      </c>
      <c r="C70" s="45">
        <v>128414</v>
      </c>
      <c r="D70" s="45">
        <v>128414</v>
      </c>
      <c r="E70" s="39">
        <f t="shared" si="17"/>
        <v>0</v>
      </c>
    </row>
    <row r="71" spans="1:5" x14ac:dyDescent="0.25">
      <c r="A71" s="68" t="s">
        <v>55</v>
      </c>
      <c r="B71" s="44" t="s">
        <v>164</v>
      </c>
      <c r="C71" s="45">
        <v>301494</v>
      </c>
      <c r="D71" s="45">
        <v>301494</v>
      </c>
      <c r="E71" s="39">
        <f t="shared" si="17"/>
        <v>0</v>
      </c>
    </row>
    <row r="72" spans="1:5" x14ac:dyDescent="0.25">
      <c r="A72" s="69" t="s">
        <v>226</v>
      </c>
      <c r="B72" s="107" t="s">
        <v>227</v>
      </c>
      <c r="C72" s="35">
        <f>C73</f>
        <v>11940</v>
      </c>
      <c r="D72" s="35">
        <f>D73</f>
        <v>11940</v>
      </c>
      <c r="E72" s="35">
        <f>E73</f>
        <v>0</v>
      </c>
    </row>
    <row r="73" spans="1:5" ht="13.15" customHeight="1" x14ac:dyDescent="0.25">
      <c r="A73" s="72" t="s">
        <v>228</v>
      </c>
      <c r="B73" s="44" t="s">
        <v>229</v>
      </c>
      <c r="C73" s="45">
        <v>11940</v>
      </c>
      <c r="D73" s="45">
        <v>11940</v>
      </c>
      <c r="E73" s="39">
        <f>D73-C73</f>
        <v>0</v>
      </c>
    </row>
    <row r="74" spans="1:5" x14ac:dyDescent="0.25">
      <c r="A74" s="69" t="s">
        <v>139</v>
      </c>
      <c r="B74" s="70" t="s">
        <v>140</v>
      </c>
      <c r="C74" s="71">
        <f t="shared" ref="C74:D74" si="18">C75+C76</f>
        <v>53000</v>
      </c>
      <c r="D74" s="71">
        <f t="shared" si="18"/>
        <v>54500</v>
      </c>
      <c r="E74" s="71">
        <f t="shared" ref="E74" si="19">E75+E76</f>
        <v>1500</v>
      </c>
    </row>
    <row r="75" spans="1:5" x14ac:dyDescent="0.25">
      <c r="A75" s="72" t="s">
        <v>141</v>
      </c>
      <c r="B75" s="46" t="s">
        <v>196</v>
      </c>
      <c r="C75" s="45">
        <v>3000</v>
      </c>
      <c r="D75" s="45">
        <v>8500</v>
      </c>
      <c r="E75" s="39">
        <f t="shared" ref="E75:E76" si="20">D75-C75</f>
        <v>5500</v>
      </c>
    </row>
    <row r="76" spans="1:5" x14ac:dyDescent="0.25">
      <c r="A76" s="73" t="s">
        <v>141</v>
      </c>
      <c r="B76" s="74" t="s">
        <v>195</v>
      </c>
      <c r="C76" s="45">
        <v>50000</v>
      </c>
      <c r="D76" s="45">
        <v>46000</v>
      </c>
      <c r="E76" s="39">
        <f t="shared" si="20"/>
        <v>-4000</v>
      </c>
    </row>
    <row r="77" spans="1:5" x14ac:dyDescent="0.25">
      <c r="A77" s="75" t="s">
        <v>110</v>
      </c>
      <c r="B77" s="76" t="s">
        <v>111</v>
      </c>
      <c r="C77" s="35">
        <f>SUM(C78:C82)</f>
        <v>514251</v>
      </c>
      <c r="D77" s="35">
        <f>SUM(D78:D82)</f>
        <v>514292</v>
      </c>
      <c r="E77" s="35">
        <f>SUM(E78:E82)</f>
        <v>41</v>
      </c>
    </row>
    <row r="78" spans="1:5" x14ac:dyDescent="0.25">
      <c r="A78" s="68" t="s">
        <v>58</v>
      </c>
      <c r="B78" s="44" t="s">
        <v>112</v>
      </c>
      <c r="C78" s="45">
        <v>20000</v>
      </c>
      <c r="D78" s="45">
        <v>17000</v>
      </c>
      <c r="E78" s="39">
        <f t="shared" ref="E78:E82" si="21">D78-C78</f>
        <v>-3000</v>
      </c>
    </row>
    <row r="79" spans="1:5" x14ac:dyDescent="0.25">
      <c r="A79" s="68" t="s">
        <v>59</v>
      </c>
      <c r="B79" s="44" t="s">
        <v>113</v>
      </c>
      <c r="C79" s="45">
        <v>366471</v>
      </c>
      <c r="D79" s="45">
        <v>367852</v>
      </c>
      <c r="E79" s="39">
        <f t="shared" si="21"/>
        <v>1381</v>
      </c>
    </row>
    <row r="80" spans="1:5" x14ac:dyDescent="0.25">
      <c r="A80" s="68" t="s">
        <v>60</v>
      </c>
      <c r="B80" s="44" t="s">
        <v>61</v>
      </c>
      <c r="C80" s="45">
        <v>9950</v>
      </c>
      <c r="D80" s="45">
        <v>9950</v>
      </c>
      <c r="E80" s="39">
        <f t="shared" si="21"/>
        <v>0</v>
      </c>
    </row>
    <row r="81" spans="1:6" x14ac:dyDescent="0.25">
      <c r="A81" s="72" t="s">
        <v>62</v>
      </c>
      <c r="B81" s="44" t="s">
        <v>199</v>
      </c>
      <c r="C81" s="45">
        <v>108322</v>
      </c>
      <c r="D81" s="45">
        <v>109982</v>
      </c>
      <c r="E81" s="39">
        <f t="shared" si="21"/>
        <v>1660</v>
      </c>
    </row>
    <row r="82" spans="1:6" x14ac:dyDescent="0.25">
      <c r="A82" s="72" t="s">
        <v>63</v>
      </c>
      <c r="B82" s="44" t="s">
        <v>167</v>
      </c>
      <c r="C82" s="45">
        <v>9508</v>
      </c>
      <c r="D82" s="45">
        <v>9508</v>
      </c>
      <c r="E82" s="39">
        <f t="shared" si="21"/>
        <v>0</v>
      </c>
    </row>
    <row r="83" spans="1:6" x14ac:dyDescent="0.25">
      <c r="A83" s="75" t="s">
        <v>114</v>
      </c>
      <c r="B83" s="36" t="s">
        <v>115</v>
      </c>
      <c r="C83" s="35">
        <f>SUM(C84:C88)</f>
        <v>873093</v>
      </c>
      <c r="D83" s="35">
        <f>SUM(D84:D88)</f>
        <v>877543</v>
      </c>
      <c r="E83" s="35">
        <f>SUM(E84:E88)</f>
        <v>4450</v>
      </c>
    </row>
    <row r="84" spans="1:6" x14ac:dyDescent="0.25">
      <c r="A84" s="67" t="s">
        <v>64</v>
      </c>
      <c r="B84" s="44" t="s">
        <v>116</v>
      </c>
      <c r="C84" s="45">
        <v>51870</v>
      </c>
      <c r="D84" s="45">
        <v>53870</v>
      </c>
      <c r="E84" s="39">
        <f t="shared" ref="E84:E88" si="22">D84-C84</f>
        <v>2000</v>
      </c>
    </row>
    <row r="85" spans="1:6" ht="17.25" customHeight="1" x14ac:dyDescent="0.25">
      <c r="A85" s="72" t="s">
        <v>65</v>
      </c>
      <c r="B85" s="110" t="s">
        <v>222</v>
      </c>
      <c r="C85" s="45">
        <v>514821</v>
      </c>
      <c r="D85" s="45">
        <v>517271</v>
      </c>
      <c r="E85" s="39">
        <f t="shared" si="22"/>
        <v>2450</v>
      </c>
    </row>
    <row r="86" spans="1:6" x14ac:dyDescent="0.25">
      <c r="A86" s="72" t="s">
        <v>65</v>
      </c>
      <c r="B86" s="46" t="s">
        <v>146</v>
      </c>
      <c r="C86" s="45">
        <v>191574</v>
      </c>
      <c r="D86" s="45">
        <v>191574</v>
      </c>
      <c r="E86" s="39">
        <f t="shared" si="22"/>
        <v>0</v>
      </c>
    </row>
    <row r="87" spans="1:6" x14ac:dyDescent="0.25">
      <c r="A87" s="68" t="s">
        <v>65</v>
      </c>
      <c r="B87" s="46" t="s">
        <v>206</v>
      </c>
      <c r="C87" s="45">
        <v>112168</v>
      </c>
      <c r="D87" s="45">
        <v>112168</v>
      </c>
      <c r="E87" s="39">
        <f t="shared" si="22"/>
        <v>0</v>
      </c>
      <c r="F87" s="44">
        <f>D85+D86+D87</f>
        <v>821013</v>
      </c>
    </row>
    <row r="88" spans="1:6" x14ac:dyDescent="0.25">
      <c r="A88" s="73" t="s">
        <v>66</v>
      </c>
      <c r="B88" s="44" t="s">
        <v>67</v>
      </c>
      <c r="C88" s="45">
        <v>2660</v>
      </c>
      <c r="D88" s="45">
        <v>2660</v>
      </c>
      <c r="E88" s="39">
        <f t="shared" si="22"/>
        <v>0</v>
      </c>
    </row>
    <row r="89" spans="1:6" x14ac:dyDescent="0.25">
      <c r="A89" s="75" t="s">
        <v>117</v>
      </c>
      <c r="B89" s="36" t="s">
        <v>69</v>
      </c>
      <c r="C89" s="35">
        <f>SUM(C90:C98)</f>
        <v>460783</v>
      </c>
      <c r="D89" s="35">
        <f>SUM(D90:D98)</f>
        <v>480619</v>
      </c>
      <c r="E89" s="35">
        <f>SUM(E90:E98)</f>
        <v>19836</v>
      </c>
    </row>
    <row r="90" spans="1:6" x14ac:dyDescent="0.25">
      <c r="A90" s="72" t="s">
        <v>68</v>
      </c>
      <c r="B90" s="46" t="s">
        <v>157</v>
      </c>
      <c r="C90" s="45">
        <v>141908</v>
      </c>
      <c r="D90" s="45">
        <v>141908</v>
      </c>
      <c r="E90" s="39">
        <f t="shared" ref="E90:E98" si="23">D90-C90</f>
        <v>0</v>
      </c>
    </row>
    <row r="91" spans="1:6" x14ac:dyDescent="0.25">
      <c r="A91" s="68" t="s">
        <v>142</v>
      </c>
      <c r="B91" s="77" t="s">
        <v>149</v>
      </c>
      <c r="C91" s="45">
        <v>107000</v>
      </c>
      <c r="D91" s="45">
        <v>107000</v>
      </c>
      <c r="E91" s="39">
        <f t="shared" si="23"/>
        <v>0</v>
      </c>
    </row>
    <row r="92" spans="1:6" ht="16.149999999999999" customHeight="1" x14ac:dyDescent="0.25">
      <c r="A92" s="72" t="s">
        <v>70</v>
      </c>
      <c r="B92" s="77" t="s">
        <v>233</v>
      </c>
      <c r="C92" s="45">
        <v>28850</v>
      </c>
      <c r="D92" s="45">
        <v>27450</v>
      </c>
      <c r="E92" s="39">
        <f t="shared" si="23"/>
        <v>-1400</v>
      </c>
      <c r="F92" s="44">
        <f>D92+D93+D94+D95+D96+D97+D98</f>
        <v>231711</v>
      </c>
    </row>
    <row r="93" spans="1:6" ht="12.6" customHeight="1" x14ac:dyDescent="0.25">
      <c r="A93" s="68" t="s">
        <v>70</v>
      </c>
      <c r="B93" s="46" t="s">
        <v>118</v>
      </c>
      <c r="C93" s="45">
        <v>133002</v>
      </c>
      <c r="D93" s="45">
        <v>133002</v>
      </c>
      <c r="E93" s="39">
        <f t="shared" si="23"/>
        <v>0</v>
      </c>
    </row>
    <row r="94" spans="1:6" x14ac:dyDescent="0.25">
      <c r="A94" s="72" t="s">
        <v>70</v>
      </c>
      <c r="B94" s="46" t="s">
        <v>143</v>
      </c>
      <c r="C94" s="45">
        <v>12000</v>
      </c>
      <c r="D94" s="45">
        <v>12000</v>
      </c>
      <c r="E94" s="39">
        <f t="shared" si="23"/>
        <v>0</v>
      </c>
    </row>
    <row r="95" spans="1:6" x14ac:dyDescent="0.25">
      <c r="A95" s="72" t="s">
        <v>70</v>
      </c>
      <c r="B95" s="46" t="s">
        <v>150</v>
      </c>
      <c r="C95" s="45">
        <v>1500</v>
      </c>
      <c r="D95" s="45">
        <v>1500</v>
      </c>
      <c r="E95" s="39">
        <f t="shared" si="23"/>
        <v>0</v>
      </c>
    </row>
    <row r="96" spans="1:6" x14ac:dyDescent="0.25">
      <c r="A96" s="72" t="s">
        <v>70</v>
      </c>
      <c r="B96" s="46" t="s">
        <v>144</v>
      </c>
      <c r="C96" s="45">
        <v>7000</v>
      </c>
      <c r="D96" s="45">
        <v>7000</v>
      </c>
      <c r="E96" s="39">
        <f t="shared" si="23"/>
        <v>0</v>
      </c>
    </row>
    <row r="97" spans="1:6" x14ac:dyDescent="0.25">
      <c r="A97" s="72" t="s">
        <v>70</v>
      </c>
      <c r="B97" s="46" t="s">
        <v>204</v>
      </c>
      <c r="C97" s="45">
        <v>0</v>
      </c>
      <c r="D97" s="45">
        <v>21236</v>
      </c>
      <c r="E97" s="39">
        <f t="shared" si="23"/>
        <v>21236</v>
      </c>
    </row>
    <row r="98" spans="1:6" x14ac:dyDescent="0.25">
      <c r="A98" s="72" t="s">
        <v>70</v>
      </c>
      <c r="B98" s="46" t="s">
        <v>191</v>
      </c>
      <c r="C98" s="45">
        <v>29523</v>
      </c>
      <c r="D98" s="45">
        <v>29523</v>
      </c>
      <c r="E98" s="39">
        <f t="shared" si="23"/>
        <v>0</v>
      </c>
    </row>
    <row r="99" spans="1:6" x14ac:dyDescent="0.25">
      <c r="A99" s="75" t="s">
        <v>119</v>
      </c>
      <c r="B99" s="36" t="s">
        <v>120</v>
      </c>
      <c r="C99" s="35">
        <f>SUM(C100:C103)</f>
        <v>93074</v>
      </c>
      <c r="D99" s="35">
        <f>SUM(D100:D103)</f>
        <v>93074</v>
      </c>
      <c r="E99" s="35">
        <f>SUM(E100:E103)</f>
        <v>0</v>
      </c>
    </row>
    <row r="100" spans="1:6" x14ac:dyDescent="0.25">
      <c r="A100" s="68" t="s">
        <v>71</v>
      </c>
      <c r="B100" s="46" t="s">
        <v>168</v>
      </c>
      <c r="C100" s="45">
        <v>66331</v>
      </c>
      <c r="D100" s="45">
        <v>66331</v>
      </c>
      <c r="E100" s="39">
        <f t="shared" ref="E100:E103" si="24">D100-C100</f>
        <v>0</v>
      </c>
      <c r="F100" s="44">
        <f>D100+D101</f>
        <v>79426</v>
      </c>
    </row>
    <row r="101" spans="1:6" x14ac:dyDescent="0.25">
      <c r="A101" s="68" t="s">
        <v>71</v>
      </c>
      <c r="B101" s="46" t="s">
        <v>169</v>
      </c>
      <c r="C101" s="45">
        <v>13095</v>
      </c>
      <c r="D101" s="45">
        <v>13095</v>
      </c>
      <c r="E101" s="39">
        <f t="shared" si="24"/>
        <v>0</v>
      </c>
    </row>
    <row r="102" spans="1:6" ht="15" hidden="1" customHeight="1" x14ac:dyDescent="0.25">
      <c r="A102" s="68" t="s">
        <v>71</v>
      </c>
      <c r="B102" s="46" t="s">
        <v>151</v>
      </c>
      <c r="C102" s="45">
        <v>2030</v>
      </c>
      <c r="D102" s="45">
        <v>2030</v>
      </c>
      <c r="E102" s="39">
        <f t="shared" si="24"/>
        <v>0</v>
      </c>
    </row>
    <row r="103" spans="1:6" x14ac:dyDescent="0.25">
      <c r="A103" s="72" t="s">
        <v>219</v>
      </c>
      <c r="B103" s="46" t="s">
        <v>220</v>
      </c>
      <c r="C103" s="45">
        <v>11618</v>
      </c>
      <c r="D103" s="45">
        <v>11618</v>
      </c>
      <c r="E103" s="39">
        <f t="shared" si="24"/>
        <v>0</v>
      </c>
    </row>
    <row r="104" spans="1:6" x14ac:dyDescent="0.25">
      <c r="A104" s="75" t="s">
        <v>121</v>
      </c>
      <c r="B104" s="36" t="s">
        <v>223</v>
      </c>
      <c r="C104" s="35">
        <f>SUM(C105:C136)</f>
        <v>1976121</v>
      </c>
      <c r="D104" s="35">
        <f>SUM(D105:D136)</f>
        <v>2117302</v>
      </c>
      <c r="E104" s="35">
        <f>SUM(E105:E136)</f>
        <v>141181</v>
      </c>
    </row>
    <row r="105" spans="1:6" x14ac:dyDescent="0.25">
      <c r="A105" s="72" t="s">
        <v>72</v>
      </c>
      <c r="B105" s="44" t="s">
        <v>170</v>
      </c>
      <c r="C105" s="45">
        <v>71187</v>
      </c>
      <c r="D105" s="45">
        <v>71199</v>
      </c>
      <c r="E105" s="39">
        <f t="shared" ref="E105:E136" si="25">D105-C105</f>
        <v>12</v>
      </c>
    </row>
    <row r="106" spans="1:6" x14ac:dyDescent="0.25">
      <c r="A106" s="72" t="s">
        <v>72</v>
      </c>
      <c r="B106" s="44" t="s">
        <v>160</v>
      </c>
      <c r="C106" s="45">
        <v>10600</v>
      </c>
      <c r="D106" s="45">
        <v>10600</v>
      </c>
      <c r="E106" s="39">
        <f t="shared" si="25"/>
        <v>0</v>
      </c>
    </row>
    <row r="107" spans="1:6" x14ac:dyDescent="0.25">
      <c r="A107" s="72" t="s">
        <v>72</v>
      </c>
      <c r="B107" s="46" t="s">
        <v>152</v>
      </c>
      <c r="C107" s="45">
        <v>32800</v>
      </c>
      <c r="D107" s="45">
        <v>56922</v>
      </c>
      <c r="E107" s="39">
        <f t="shared" si="25"/>
        <v>24122</v>
      </c>
    </row>
    <row r="108" spans="1:6" x14ac:dyDescent="0.25">
      <c r="A108" s="72" t="s">
        <v>72</v>
      </c>
      <c r="B108" s="44" t="s">
        <v>130</v>
      </c>
      <c r="C108" s="45">
        <v>74609</v>
      </c>
      <c r="D108" s="45">
        <v>74609</v>
      </c>
      <c r="E108" s="39">
        <f t="shared" si="25"/>
        <v>0</v>
      </c>
    </row>
    <row r="109" spans="1:6" x14ac:dyDescent="0.25">
      <c r="A109" s="72" t="s">
        <v>128</v>
      </c>
      <c r="B109" s="44" t="s">
        <v>123</v>
      </c>
      <c r="C109" s="45">
        <v>235619</v>
      </c>
      <c r="D109" s="45">
        <v>235619</v>
      </c>
      <c r="E109" s="39">
        <f t="shared" si="25"/>
        <v>0</v>
      </c>
      <c r="F109" s="44">
        <f>D105+D106+D107+D108+D109</f>
        <v>448949</v>
      </c>
    </row>
    <row r="110" spans="1:6" x14ac:dyDescent="0.25">
      <c r="A110" s="72" t="s">
        <v>73</v>
      </c>
      <c r="B110" s="44" t="s">
        <v>202</v>
      </c>
      <c r="C110" s="45">
        <v>5000</v>
      </c>
      <c r="D110" s="45">
        <v>5000</v>
      </c>
      <c r="E110" s="39">
        <f t="shared" si="25"/>
        <v>0</v>
      </c>
    </row>
    <row r="111" spans="1:6" x14ac:dyDescent="0.25">
      <c r="A111" s="72" t="s">
        <v>74</v>
      </c>
      <c r="B111" s="44" t="s">
        <v>75</v>
      </c>
      <c r="C111" s="45">
        <v>90179</v>
      </c>
      <c r="D111" s="45">
        <v>90179</v>
      </c>
      <c r="E111" s="39">
        <f t="shared" si="25"/>
        <v>0</v>
      </c>
    </row>
    <row r="112" spans="1:6" x14ac:dyDescent="0.25">
      <c r="A112" s="72" t="s">
        <v>74</v>
      </c>
      <c r="B112" s="44" t="s">
        <v>76</v>
      </c>
      <c r="C112" s="45">
        <v>73950</v>
      </c>
      <c r="D112" s="45">
        <v>73950</v>
      </c>
      <c r="E112" s="39">
        <f t="shared" si="25"/>
        <v>0</v>
      </c>
    </row>
    <row r="113" spans="1:6" x14ac:dyDescent="0.25">
      <c r="A113" s="72" t="s">
        <v>74</v>
      </c>
      <c r="B113" s="44" t="s">
        <v>145</v>
      </c>
      <c r="C113" s="45">
        <v>96597</v>
      </c>
      <c r="D113" s="45">
        <v>97937</v>
      </c>
      <c r="E113" s="39">
        <f t="shared" si="25"/>
        <v>1340</v>
      </c>
      <c r="F113" s="44">
        <f>D111+D112+D113</f>
        <v>262066</v>
      </c>
    </row>
    <row r="114" spans="1:6" x14ac:dyDescent="0.25">
      <c r="A114" s="68" t="s">
        <v>77</v>
      </c>
      <c r="B114" s="44" t="s">
        <v>153</v>
      </c>
      <c r="C114" s="45">
        <v>50635</v>
      </c>
      <c r="D114" s="45">
        <v>59665</v>
      </c>
      <c r="E114" s="39">
        <f>D114-C114</f>
        <v>9030</v>
      </c>
      <c r="F114" s="44">
        <f>D114+D115</f>
        <v>87689</v>
      </c>
    </row>
    <row r="115" spans="1:6" x14ac:dyDescent="0.25">
      <c r="A115" s="72" t="s">
        <v>77</v>
      </c>
      <c r="B115" s="44" t="s">
        <v>240</v>
      </c>
      <c r="C115" s="45"/>
      <c r="D115" s="45">
        <v>28024</v>
      </c>
      <c r="E115" s="39">
        <f>D115-C115</f>
        <v>28024</v>
      </c>
    </row>
    <row r="116" spans="1:6" x14ac:dyDescent="0.25">
      <c r="A116" s="72" t="s">
        <v>129</v>
      </c>
      <c r="B116" s="44" t="s">
        <v>78</v>
      </c>
      <c r="C116" s="45">
        <v>36801</v>
      </c>
      <c r="D116" s="45">
        <v>39740</v>
      </c>
      <c r="E116" s="39">
        <f t="shared" si="25"/>
        <v>2939</v>
      </c>
    </row>
    <row r="117" spans="1:6" x14ac:dyDescent="0.25">
      <c r="A117" s="72" t="s">
        <v>129</v>
      </c>
      <c r="B117" s="44" t="s">
        <v>79</v>
      </c>
      <c r="C117" s="45">
        <v>16301</v>
      </c>
      <c r="D117" s="45">
        <v>17112</v>
      </c>
      <c r="E117" s="39">
        <f t="shared" si="25"/>
        <v>811</v>
      </c>
    </row>
    <row r="118" spans="1:6" x14ac:dyDescent="0.25">
      <c r="A118" s="72" t="s">
        <v>129</v>
      </c>
      <c r="B118" s="44" t="s">
        <v>148</v>
      </c>
      <c r="C118" s="45">
        <v>53519</v>
      </c>
      <c r="D118" s="45">
        <v>59120</v>
      </c>
      <c r="E118" s="39">
        <f t="shared" si="25"/>
        <v>5601</v>
      </c>
    </row>
    <row r="119" spans="1:6" x14ac:dyDescent="0.25">
      <c r="A119" s="72" t="s">
        <v>129</v>
      </c>
      <c r="B119" s="44" t="s">
        <v>131</v>
      </c>
      <c r="C119" s="45">
        <v>26002</v>
      </c>
      <c r="D119" s="45">
        <v>27368</v>
      </c>
      <c r="E119" s="39">
        <f t="shared" si="25"/>
        <v>1366</v>
      </c>
    </row>
    <row r="120" spans="1:6" x14ac:dyDescent="0.25">
      <c r="A120" s="72" t="s">
        <v>129</v>
      </c>
      <c r="B120" s="44" t="s">
        <v>80</v>
      </c>
      <c r="C120" s="45">
        <v>23476</v>
      </c>
      <c r="D120" s="45">
        <v>24842</v>
      </c>
      <c r="E120" s="39">
        <f t="shared" si="25"/>
        <v>1366</v>
      </c>
    </row>
    <row r="121" spans="1:6" x14ac:dyDescent="0.25">
      <c r="A121" s="72" t="s">
        <v>129</v>
      </c>
      <c r="B121" s="44" t="s">
        <v>132</v>
      </c>
      <c r="C121" s="45">
        <v>27425</v>
      </c>
      <c r="D121" s="45">
        <v>28682</v>
      </c>
      <c r="E121" s="39">
        <f t="shared" si="25"/>
        <v>1257</v>
      </c>
    </row>
    <row r="122" spans="1:6" x14ac:dyDescent="0.25">
      <c r="A122" s="68" t="s">
        <v>81</v>
      </c>
      <c r="B122" s="80" t="s">
        <v>171</v>
      </c>
      <c r="C122" s="45">
        <v>66071</v>
      </c>
      <c r="D122" s="45">
        <v>66573</v>
      </c>
      <c r="E122" s="39">
        <f t="shared" si="25"/>
        <v>502</v>
      </c>
    </row>
    <row r="123" spans="1:6" x14ac:dyDescent="0.25">
      <c r="A123" s="68" t="s">
        <v>81</v>
      </c>
      <c r="B123" s="44" t="s">
        <v>85</v>
      </c>
      <c r="C123" s="45">
        <v>12070</v>
      </c>
      <c r="D123" s="45">
        <v>12070</v>
      </c>
      <c r="E123" s="39">
        <f t="shared" si="25"/>
        <v>0</v>
      </c>
    </row>
    <row r="124" spans="1:6" x14ac:dyDescent="0.25">
      <c r="A124" s="68" t="s">
        <v>81</v>
      </c>
      <c r="B124" s="44" t="s">
        <v>86</v>
      </c>
      <c r="C124" s="45">
        <v>23279</v>
      </c>
      <c r="D124" s="45">
        <v>23279</v>
      </c>
      <c r="E124" s="39">
        <f t="shared" si="25"/>
        <v>0</v>
      </c>
    </row>
    <row r="125" spans="1:6" x14ac:dyDescent="0.25">
      <c r="A125" s="68" t="s">
        <v>81</v>
      </c>
      <c r="B125" s="44" t="s">
        <v>84</v>
      </c>
      <c r="C125" s="45">
        <v>115457</v>
      </c>
      <c r="D125" s="45">
        <v>119431</v>
      </c>
      <c r="E125" s="39">
        <f t="shared" si="25"/>
        <v>3974</v>
      </c>
    </row>
    <row r="126" spans="1:6" x14ac:dyDescent="0.25">
      <c r="A126" s="72" t="s">
        <v>81</v>
      </c>
      <c r="B126" s="44" t="s">
        <v>183</v>
      </c>
      <c r="C126" s="45">
        <v>8635</v>
      </c>
      <c r="D126" s="45">
        <v>9412</v>
      </c>
      <c r="E126" s="39">
        <f t="shared" si="25"/>
        <v>777</v>
      </c>
    </row>
    <row r="127" spans="1:6" x14ac:dyDescent="0.25">
      <c r="A127" s="68" t="s">
        <v>81</v>
      </c>
      <c r="B127" s="44" t="s">
        <v>83</v>
      </c>
      <c r="C127" s="45">
        <v>582111</v>
      </c>
      <c r="D127" s="45">
        <v>587066</v>
      </c>
      <c r="E127" s="39">
        <f t="shared" si="25"/>
        <v>4955</v>
      </c>
    </row>
    <row r="128" spans="1:6" x14ac:dyDescent="0.25">
      <c r="A128" s="68" t="s">
        <v>81</v>
      </c>
      <c r="B128" s="44" t="s">
        <v>172</v>
      </c>
      <c r="C128" s="45">
        <v>8672</v>
      </c>
      <c r="D128" s="45">
        <v>8672</v>
      </c>
      <c r="E128" s="39">
        <f t="shared" si="25"/>
        <v>0</v>
      </c>
    </row>
    <row r="129" spans="1:5" x14ac:dyDescent="0.25">
      <c r="A129" s="68" t="s">
        <v>81</v>
      </c>
      <c r="B129" s="44" t="s">
        <v>173</v>
      </c>
      <c r="C129" s="45">
        <v>19724</v>
      </c>
      <c r="D129" s="45">
        <v>20845</v>
      </c>
      <c r="E129" s="39">
        <f t="shared" si="25"/>
        <v>1121</v>
      </c>
    </row>
    <row r="130" spans="1:5" x14ac:dyDescent="0.25">
      <c r="A130" s="68" t="s">
        <v>81</v>
      </c>
      <c r="B130" s="44" t="s">
        <v>82</v>
      </c>
      <c r="C130" s="45">
        <v>143849</v>
      </c>
      <c r="D130" s="45">
        <v>146798</v>
      </c>
      <c r="E130" s="39">
        <f t="shared" si="25"/>
        <v>2949</v>
      </c>
    </row>
    <row r="131" spans="1:5" x14ac:dyDescent="0.25">
      <c r="A131" s="68" t="s">
        <v>87</v>
      </c>
      <c r="B131" s="44" t="s">
        <v>174</v>
      </c>
      <c r="C131" s="45">
        <v>14676</v>
      </c>
      <c r="D131" s="45">
        <v>14676</v>
      </c>
      <c r="E131" s="39">
        <f t="shared" si="25"/>
        <v>0</v>
      </c>
    </row>
    <row r="132" spans="1:5" x14ac:dyDescent="0.25">
      <c r="A132" s="68" t="s">
        <v>87</v>
      </c>
      <c r="B132" s="44" t="s">
        <v>192</v>
      </c>
      <c r="C132" s="45">
        <v>2200</v>
      </c>
      <c r="D132" s="45">
        <v>2200</v>
      </c>
      <c r="E132" s="39">
        <f t="shared" si="25"/>
        <v>0</v>
      </c>
    </row>
    <row r="133" spans="1:5" x14ac:dyDescent="0.25">
      <c r="A133" s="68" t="s">
        <v>87</v>
      </c>
      <c r="B133" s="44" t="s">
        <v>188</v>
      </c>
      <c r="C133" s="45">
        <v>1000</v>
      </c>
      <c r="D133" s="45">
        <v>1000</v>
      </c>
      <c r="E133" s="39">
        <f t="shared" si="25"/>
        <v>0</v>
      </c>
    </row>
    <row r="134" spans="1:5" ht="15" customHeight="1" x14ac:dyDescent="0.25">
      <c r="A134" s="68" t="s">
        <v>87</v>
      </c>
      <c r="B134" s="44" t="s">
        <v>175</v>
      </c>
      <c r="C134" s="45">
        <v>23849</v>
      </c>
      <c r="D134" s="45">
        <v>23849</v>
      </c>
      <c r="E134" s="39">
        <f t="shared" si="25"/>
        <v>0</v>
      </c>
    </row>
    <row r="135" spans="1:5" x14ac:dyDescent="0.25">
      <c r="A135" s="72" t="s">
        <v>186</v>
      </c>
      <c r="B135" s="44" t="s">
        <v>203</v>
      </c>
      <c r="C135" s="45">
        <v>12759</v>
      </c>
      <c r="D135" s="45">
        <v>63794</v>
      </c>
      <c r="E135" s="39">
        <f t="shared" si="25"/>
        <v>51035</v>
      </c>
    </row>
    <row r="136" spans="1:5" x14ac:dyDescent="0.25">
      <c r="A136" s="68" t="s">
        <v>88</v>
      </c>
      <c r="B136" s="44" t="s">
        <v>176</v>
      </c>
      <c r="C136" s="45">
        <v>17069</v>
      </c>
      <c r="D136" s="45">
        <v>17069</v>
      </c>
      <c r="E136" s="39">
        <f t="shared" si="25"/>
        <v>0</v>
      </c>
    </row>
    <row r="137" spans="1:5" x14ac:dyDescent="0.25">
      <c r="A137" s="75" t="s">
        <v>124</v>
      </c>
      <c r="B137" s="36" t="s">
        <v>125</v>
      </c>
      <c r="C137" s="35">
        <f>SUM(C138:C157)</f>
        <v>9408139</v>
      </c>
      <c r="D137" s="35">
        <f>SUM(D138:D157)</f>
        <v>9601122</v>
      </c>
      <c r="E137" s="35">
        <f>SUM(E138:E157)</f>
        <v>192983</v>
      </c>
    </row>
    <row r="138" spans="1:5" x14ac:dyDescent="0.25">
      <c r="A138" s="67" t="s">
        <v>89</v>
      </c>
      <c r="B138" s="44" t="s">
        <v>177</v>
      </c>
      <c r="C138" s="45">
        <v>542976</v>
      </c>
      <c r="D138" s="45">
        <v>543867</v>
      </c>
      <c r="E138" s="39">
        <f t="shared" ref="E138:E157" si="26">D138-C138</f>
        <v>891</v>
      </c>
    </row>
    <row r="139" spans="1:5" x14ac:dyDescent="0.25">
      <c r="A139" s="68" t="s">
        <v>89</v>
      </c>
      <c r="B139" s="46" t="s">
        <v>178</v>
      </c>
      <c r="C139" s="45">
        <v>820807</v>
      </c>
      <c r="D139" s="45">
        <v>823305</v>
      </c>
      <c r="E139" s="39">
        <f t="shared" si="26"/>
        <v>2498</v>
      </c>
    </row>
    <row r="140" spans="1:5" x14ac:dyDescent="0.25">
      <c r="A140" s="68" t="s">
        <v>89</v>
      </c>
      <c r="B140" s="46" t="s">
        <v>179</v>
      </c>
      <c r="C140" s="45">
        <v>313302</v>
      </c>
      <c r="D140" s="45">
        <v>383554</v>
      </c>
      <c r="E140" s="39">
        <f t="shared" si="26"/>
        <v>70252</v>
      </c>
    </row>
    <row r="141" spans="1:5" x14ac:dyDescent="0.25">
      <c r="A141" s="68" t="s">
        <v>89</v>
      </c>
      <c r="B141" s="46" t="s">
        <v>180</v>
      </c>
      <c r="C141" s="45">
        <v>116518</v>
      </c>
      <c r="D141" s="45">
        <v>116518</v>
      </c>
      <c r="E141" s="39">
        <f t="shared" si="26"/>
        <v>0</v>
      </c>
    </row>
    <row r="142" spans="1:5" x14ac:dyDescent="0.25">
      <c r="A142" s="68" t="s">
        <v>89</v>
      </c>
      <c r="B142" s="46" t="s">
        <v>181</v>
      </c>
      <c r="C142" s="45">
        <v>145008</v>
      </c>
      <c r="D142" s="45">
        <v>145074</v>
      </c>
      <c r="E142" s="39">
        <f t="shared" si="26"/>
        <v>66</v>
      </c>
    </row>
    <row r="143" spans="1:5" x14ac:dyDescent="0.25">
      <c r="A143" s="68" t="s">
        <v>89</v>
      </c>
      <c r="B143" s="44" t="s">
        <v>126</v>
      </c>
      <c r="C143" s="45">
        <v>115000</v>
      </c>
      <c r="D143" s="45">
        <v>115000</v>
      </c>
      <c r="E143" s="39">
        <f t="shared" si="26"/>
        <v>0</v>
      </c>
    </row>
    <row r="144" spans="1:5" x14ac:dyDescent="0.25">
      <c r="A144" s="72" t="s">
        <v>90</v>
      </c>
      <c r="B144" s="46" t="s">
        <v>91</v>
      </c>
      <c r="C144" s="45">
        <v>792806</v>
      </c>
      <c r="D144" s="45">
        <v>811665</v>
      </c>
      <c r="E144" s="39">
        <f t="shared" si="26"/>
        <v>18859</v>
      </c>
    </row>
    <row r="145" spans="1:5" x14ac:dyDescent="0.25">
      <c r="A145" s="72" t="s">
        <v>90</v>
      </c>
      <c r="B145" s="46" t="s">
        <v>154</v>
      </c>
      <c r="C145" s="45">
        <v>136000</v>
      </c>
      <c r="D145" s="45">
        <v>136000</v>
      </c>
      <c r="E145" s="39">
        <f t="shared" si="26"/>
        <v>0</v>
      </c>
    </row>
    <row r="146" spans="1:5" x14ac:dyDescent="0.25">
      <c r="A146" s="68" t="s">
        <v>90</v>
      </c>
      <c r="B146" s="44" t="s">
        <v>133</v>
      </c>
      <c r="C146" s="45">
        <v>3217750</v>
      </c>
      <c r="D146" s="45">
        <v>3259701</v>
      </c>
      <c r="E146" s="39">
        <f t="shared" si="26"/>
        <v>41951</v>
      </c>
    </row>
    <row r="147" spans="1:5" x14ac:dyDescent="0.25">
      <c r="A147" s="68" t="s">
        <v>90</v>
      </c>
      <c r="B147" s="46" t="s">
        <v>134</v>
      </c>
      <c r="C147" s="45">
        <v>1952360</v>
      </c>
      <c r="D147" s="45">
        <v>2008350</v>
      </c>
      <c r="E147" s="39">
        <f t="shared" si="26"/>
        <v>55990</v>
      </c>
    </row>
    <row r="148" spans="1:5" x14ac:dyDescent="0.25">
      <c r="A148" s="68" t="s">
        <v>93</v>
      </c>
      <c r="B148" s="44" t="s">
        <v>94</v>
      </c>
      <c r="C148" s="45">
        <v>210594</v>
      </c>
      <c r="D148" s="45">
        <v>210594</v>
      </c>
      <c r="E148" s="39">
        <f t="shared" si="26"/>
        <v>0</v>
      </c>
    </row>
    <row r="149" spans="1:5" x14ac:dyDescent="0.25">
      <c r="A149" s="68" t="s">
        <v>93</v>
      </c>
      <c r="B149" s="46" t="s">
        <v>95</v>
      </c>
      <c r="C149" s="45">
        <v>211877</v>
      </c>
      <c r="D149" s="45">
        <v>211877</v>
      </c>
      <c r="E149" s="39">
        <f t="shared" si="26"/>
        <v>0</v>
      </c>
    </row>
    <row r="150" spans="1:5" x14ac:dyDescent="0.25">
      <c r="A150" s="57" t="s">
        <v>93</v>
      </c>
      <c r="B150" s="46" t="s">
        <v>184</v>
      </c>
      <c r="C150" s="45">
        <v>108209</v>
      </c>
      <c r="D150" s="45">
        <v>108209</v>
      </c>
      <c r="E150" s="39">
        <f t="shared" si="26"/>
        <v>0</v>
      </c>
    </row>
    <row r="151" spans="1:5" x14ac:dyDescent="0.25">
      <c r="A151" s="68" t="s">
        <v>93</v>
      </c>
      <c r="B151" s="46" t="s">
        <v>158</v>
      </c>
      <c r="C151" s="45">
        <v>5400</v>
      </c>
      <c r="D151" s="45">
        <v>5400</v>
      </c>
      <c r="E151" s="39">
        <f t="shared" si="26"/>
        <v>0</v>
      </c>
    </row>
    <row r="152" spans="1:5" x14ac:dyDescent="0.25">
      <c r="A152" s="68" t="s">
        <v>96</v>
      </c>
      <c r="B152" s="46" t="s">
        <v>155</v>
      </c>
      <c r="C152" s="45">
        <v>151050</v>
      </c>
      <c r="D152" s="45">
        <v>151050</v>
      </c>
      <c r="E152" s="39">
        <f t="shared" si="26"/>
        <v>0</v>
      </c>
    </row>
    <row r="153" spans="1:5" x14ac:dyDescent="0.25">
      <c r="A153" s="68" t="s">
        <v>97</v>
      </c>
      <c r="B153" s="46" t="s">
        <v>161</v>
      </c>
      <c r="C153" s="45">
        <v>145311</v>
      </c>
      <c r="D153" s="45">
        <v>146435</v>
      </c>
      <c r="E153" s="39">
        <f t="shared" si="26"/>
        <v>1124</v>
      </c>
    </row>
    <row r="154" spans="1:5" x14ac:dyDescent="0.25">
      <c r="A154" s="68" t="s">
        <v>97</v>
      </c>
      <c r="B154" s="46" t="s">
        <v>162</v>
      </c>
      <c r="C154" s="45">
        <v>143126</v>
      </c>
      <c r="D154" s="45">
        <v>144049</v>
      </c>
      <c r="E154" s="39">
        <f t="shared" si="26"/>
        <v>923</v>
      </c>
    </row>
    <row r="155" spans="1:5" x14ac:dyDescent="0.25">
      <c r="A155" s="68" t="s">
        <v>97</v>
      </c>
      <c r="B155" s="46" t="s">
        <v>163</v>
      </c>
      <c r="C155" s="45">
        <v>62121</v>
      </c>
      <c r="D155" s="45">
        <v>62550</v>
      </c>
      <c r="E155" s="39">
        <f t="shared" si="26"/>
        <v>429</v>
      </c>
    </row>
    <row r="156" spans="1:5" x14ac:dyDescent="0.25">
      <c r="A156" s="68" t="s">
        <v>98</v>
      </c>
      <c r="B156" s="46" t="s">
        <v>135</v>
      </c>
      <c r="C156" s="45">
        <v>28985</v>
      </c>
      <c r="D156" s="45">
        <v>28985</v>
      </c>
      <c r="E156" s="39">
        <f t="shared" si="26"/>
        <v>0</v>
      </c>
    </row>
    <row r="157" spans="1:5" x14ac:dyDescent="0.25">
      <c r="A157" s="72" t="s">
        <v>207</v>
      </c>
      <c r="B157" s="46" t="s">
        <v>224</v>
      </c>
      <c r="C157" s="45">
        <v>188939</v>
      </c>
      <c r="D157" s="45">
        <v>188939</v>
      </c>
      <c r="E157" s="39">
        <f t="shared" si="26"/>
        <v>0</v>
      </c>
    </row>
    <row r="158" spans="1:5" x14ac:dyDescent="0.25">
      <c r="A158" s="75" t="s">
        <v>47</v>
      </c>
      <c r="B158" s="36" t="s">
        <v>127</v>
      </c>
      <c r="C158" s="35">
        <f>SUM(C159:C178)</f>
        <v>2494954</v>
      </c>
      <c r="D158" s="35">
        <f>SUM(D159:D178)</f>
        <v>2486378</v>
      </c>
      <c r="E158" s="35">
        <f>SUM(E159:E178)</f>
        <v>-8576</v>
      </c>
    </row>
    <row r="159" spans="1:5" x14ac:dyDescent="0.25">
      <c r="A159" s="72" t="s">
        <v>208</v>
      </c>
      <c r="B159" s="44" t="s">
        <v>209</v>
      </c>
      <c r="C159" s="45">
        <v>4000</v>
      </c>
      <c r="D159" s="45">
        <v>4000</v>
      </c>
      <c r="E159" s="39">
        <f t="shared" ref="E159:E178" si="27">D159-C159</f>
        <v>0</v>
      </c>
    </row>
    <row r="160" spans="1:5" x14ac:dyDescent="0.25">
      <c r="A160" s="72" t="s">
        <v>230</v>
      </c>
      <c r="B160" s="44" t="s">
        <v>231</v>
      </c>
      <c r="C160" s="45">
        <v>8495</v>
      </c>
      <c r="D160" s="45">
        <v>8495</v>
      </c>
      <c r="E160" s="39">
        <f t="shared" si="27"/>
        <v>0</v>
      </c>
    </row>
    <row r="161" spans="1:5" x14ac:dyDescent="0.25">
      <c r="A161" s="68" t="s">
        <v>100</v>
      </c>
      <c r="B161" s="44" t="s">
        <v>99</v>
      </c>
      <c r="C161" s="45">
        <v>89036</v>
      </c>
      <c r="D161" s="45">
        <v>89036</v>
      </c>
      <c r="E161" s="39">
        <f t="shared" si="27"/>
        <v>0</v>
      </c>
    </row>
    <row r="162" spans="1:5" x14ac:dyDescent="0.25">
      <c r="A162" s="72" t="s">
        <v>215</v>
      </c>
      <c r="B162" s="44" t="s">
        <v>216</v>
      </c>
      <c r="C162" s="45">
        <v>96500</v>
      </c>
      <c r="D162" s="45">
        <v>93536</v>
      </c>
      <c r="E162" s="39">
        <f t="shared" si="27"/>
        <v>-2964</v>
      </c>
    </row>
    <row r="163" spans="1:5" x14ac:dyDescent="0.25">
      <c r="A163" s="72" t="s">
        <v>213</v>
      </c>
      <c r="B163" s="44" t="s">
        <v>214</v>
      </c>
      <c r="C163" s="45">
        <v>74000</v>
      </c>
      <c r="D163" s="45">
        <v>74000</v>
      </c>
      <c r="E163" s="39">
        <f t="shared" si="27"/>
        <v>0</v>
      </c>
    </row>
    <row r="164" spans="1:5" x14ac:dyDescent="0.25">
      <c r="A164" s="68" t="s">
        <v>101</v>
      </c>
      <c r="B164" s="44" t="s">
        <v>193</v>
      </c>
      <c r="C164" s="45">
        <v>316429</v>
      </c>
      <c r="D164" s="45">
        <v>316429</v>
      </c>
      <c r="E164" s="39">
        <f t="shared" si="27"/>
        <v>0</v>
      </c>
    </row>
    <row r="165" spans="1:5" x14ac:dyDescent="0.25">
      <c r="A165" s="68" t="s">
        <v>101</v>
      </c>
      <c r="B165" s="44" t="s">
        <v>194</v>
      </c>
      <c r="C165" s="45">
        <v>398595</v>
      </c>
      <c r="D165" s="45">
        <v>398595</v>
      </c>
      <c r="E165" s="39">
        <f t="shared" si="27"/>
        <v>0</v>
      </c>
    </row>
    <row r="166" spans="1:5" x14ac:dyDescent="0.25">
      <c r="A166" s="68" t="s">
        <v>101</v>
      </c>
      <c r="B166" s="46" t="s">
        <v>159</v>
      </c>
      <c r="C166" s="45">
        <v>700000</v>
      </c>
      <c r="D166" s="45">
        <v>700000</v>
      </c>
      <c r="E166" s="39">
        <f t="shared" si="27"/>
        <v>0</v>
      </c>
    </row>
    <row r="167" spans="1:5" x14ac:dyDescent="0.25">
      <c r="A167" s="72" t="s">
        <v>136</v>
      </c>
      <c r="B167" s="46" t="s">
        <v>187</v>
      </c>
      <c r="C167" s="45">
        <v>2150</v>
      </c>
      <c r="D167" s="45">
        <v>2150</v>
      </c>
      <c r="E167" s="39">
        <f t="shared" si="27"/>
        <v>0</v>
      </c>
    </row>
    <row r="168" spans="1:5" x14ac:dyDescent="0.25">
      <c r="A168" s="72" t="s">
        <v>136</v>
      </c>
      <c r="B168" s="46" t="s">
        <v>92</v>
      </c>
      <c r="C168" s="45">
        <v>57512</v>
      </c>
      <c r="D168" s="45">
        <v>57512</v>
      </c>
      <c r="E168" s="39">
        <f t="shared" si="27"/>
        <v>0</v>
      </c>
    </row>
    <row r="169" spans="1:5" x14ac:dyDescent="0.25">
      <c r="A169" s="72" t="s">
        <v>136</v>
      </c>
      <c r="B169" s="46" t="s">
        <v>212</v>
      </c>
      <c r="C169" s="45">
        <v>4256</v>
      </c>
      <c r="D169" s="45">
        <v>4256</v>
      </c>
      <c r="E169" s="39">
        <f t="shared" si="27"/>
        <v>0</v>
      </c>
    </row>
    <row r="170" spans="1:5" x14ac:dyDescent="0.25">
      <c r="A170" s="72" t="s">
        <v>136</v>
      </c>
      <c r="B170" s="46" t="s">
        <v>156</v>
      </c>
      <c r="C170" s="45">
        <v>21800</v>
      </c>
      <c r="D170" s="45">
        <v>21800</v>
      </c>
      <c r="E170" s="39">
        <f t="shared" si="27"/>
        <v>0</v>
      </c>
    </row>
    <row r="171" spans="1:5" ht="15" customHeight="1" x14ac:dyDescent="0.25">
      <c r="A171" s="72" t="s">
        <v>197</v>
      </c>
      <c r="B171" s="44" t="s">
        <v>198</v>
      </c>
      <c r="C171" s="45">
        <v>59847</v>
      </c>
      <c r="D171" s="45">
        <v>59847</v>
      </c>
      <c r="E171" s="39">
        <f t="shared" si="27"/>
        <v>0</v>
      </c>
    </row>
    <row r="172" spans="1:5" x14ac:dyDescent="0.25">
      <c r="A172" s="72" t="s">
        <v>137</v>
      </c>
      <c r="B172" s="46" t="s">
        <v>185</v>
      </c>
      <c r="C172" s="45">
        <v>61000</v>
      </c>
      <c r="D172" s="45">
        <v>61000</v>
      </c>
      <c r="E172" s="39">
        <f t="shared" si="27"/>
        <v>0</v>
      </c>
    </row>
    <row r="173" spans="1:5" x14ac:dyDescent="0.25">
      <c r="A173" s="68" t="s">
        <v>102</v>
      </c>
      <c r="B173" s="44" t="s">
        <v>103</v>
      </c>
      <c r="C173" s="45">
        <v>127802</v>
      </c>
      <c r="D173" s="45">
        <v>127802</v>
      </c>
      <c r="E173" s="39">
        <f t="shared" si="27"/>
        <v>0</v>
      </c>
    </row>
    <row r="174" spans="1:5" x14ac:dyDescent="0.25">
      <c r="A174" s="72" t="s">
        <v>210</v>
      </c>
      <c r="B174" s="44" t="s">
        <v>211</v>
      </c>
      <c r="C174" s="45">
        <v>50845</v>
      </c>
      <c r="D174" s="45">
        <v>50845</v>
      </c>
      <c r="E174" s="39">
        <f t="shared" si="27"/>
        <v>0</v>
      </c>
    </row>
    <row r="175" spans="1:5" x14ac:dyDescent="0.25">
      <c r="A175" s="72" t="s">
        <v>190</v>
      </c>
      <c r="B175" s="46" t="s">
        <v>189</v>
      </c>
      <c r="C175" s="45">
        <v>2150</v>
      </c>
      <c r="D175" s="45">
        <v>2150</v>
      </c>
      <c r="E175" s="39">
        <f t="shared" si="27"/>
        <v>0</v>
      </c>
    </row>
    <row r="176" spans="1:5" ht="15" customHeight="1" x14ac:dyDescent="0.25">
      <c r="A176" s="68" t="s">
        <v>105</v>
      </c>
      <c r="B176" s="44" t="s">
        <v>104</v>
      </c>
      <c r="C176" s="45">
        <v>167337</v>
      </c>
      <c r="D176" s="45">
        <v>161475</v>
      </c>
      <c r="E176" s="39">
        <f t="shared" si="27"/>
        <v>-5862</v>
      </c>
    </row>
    <row r="177" spans="1:5" ht="15" customHeight="1" x14ac:dyDescent="0.25">
      <c r="A177" s="72" t="s">
        <v>217</v>
      </c>
      <c r="B177" s="44" t="s">
        <v>218</v>
      </c>
      <c r="C177" s="45">
        <v>2500</v>
      </c>
      <c r="D177" s="45">
        <v>2500</v>
      </c>
      <c r="E177" s="39">
        <f t="shared" si="27"/>
        <v>0</v>
      </c>
    </row>
    <row r="178" spans="1:5" ht="15" customHeight="1" x14ac:dyDescent="0.25">
      <c r="A178" s="78" t="s">
        <v>106</v>
      </c>
      <c r="B178" s="79" t="s">
        <v>225</v>
      </c>
      <c r="C178" s="45">
        <v>250700</v>
      </c>
      <c r="D178" s="45">
        <v>250950</v>
      </c>
      <c r="E178" s="39">
        <f t="shared" si="27"/>
        <v>250</v>
      </c>
    </row>
    <row r="179" spans="1:5" ht="15" customHeight="1" thickBot="1" x14ac:dyDescent="0.3">
      <c r="A179" s="116" t="s">
        <v>138</v>
      </c>
      <c r="B179" s="117"/>
      <c r="C179" s="81">
        <f>C64+C72+C74+C77+C83+C89+C99+C104+C137+C158</f>
        <v>17649313</v>
      </c>
      <c r="D179" s="81">
        <f>D64+D72+D74+D77+D83+D89+D99+D104+D137+D158</f>
        <v>17927786</v>
      </c>
      <c r="E179" s="81">
        <f>E64+E72+E74+E77+E83+E89+E99+E104+E137+E158</f>
        <v>278473</v>
      </c>
    </row>
  </sheetData>
  <mergeCells count="2">
    <mergeCell ref="A63:B63"/>
    <mergeCell ref="A179:B179"/>
  </mergeCells>
  <phoneticPr fontId="22" type="noConversion"/>
  <hyperlinks>
    <hyperlink ref="B85" r:id="rId1" display="https://cloud.veera.eu/document/1014/budget/6049/sub-budgets/1244/records/91132" xr:uid="{68D56435-1FDA-4926-BBFE-DE78FE0EB11B}"/>
  </hyperlinks>
  <pageMargins left="0.7" right="0.7" top="0.75" bottom="0.75" header="0.3" footer="0.3"/>
  <pageSetup paperSize="9" scale="70" fitToHeight="0" orientation="portrait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79"/>
  <sheetViews>
    <sheetView tabSelected="1" zoomScale="102" zoomScaleNormal="102" workbookViewId="0">
      <selection activeCell="M33" sqref="M33"/>
    </sheetView>
  </sheetViews>
  <sheetFormatPr defaultColWidth="9.140625" defaultRowHeight="16.5" customHeight="1" x14ac:dyDescent="0.25"/>
  <cols>
    <col min="2" max="2" width="62" customWidth="1"/>
    <col min="3" max="3" width="13.28515625" customWidth="1"/>
    <col min="4" max="5" width="14.140625" customWidth="1"/>
    <col min="6" max="6" width="14.28515625" customWidth="1"/>
    <col min="7" max="7" width="10.7109375" customWidth="1"/>
  </cols>
  <sheetData>
    <row r="1" spans="1:6" ht="17.45" customHeight="1" x14ac:dyDescent="0.25">
      <c r="A1" s="102"/>
      <c r="B1" s="102"/>
      <c r="C1" s="102"/>
      <c r="D1" s="102"/>
      <c r="E1" s="102"/>
      <c r="F1" s="108"/>
    </row>
    <row r="2" spans="1:6" ht="17.45" customHeight="1" x14ac:dyDescent="0.25">
      <c r="A2" s="29"/>
      <c r="B2" s="99" t="s">
        <v>243</v>
      </c>
      <c r="D2" s="102"/>
      <c r="E2" s="102"/>
      <c r="F2" s="108"/>
    </row>
    <row r="3" spans="1:6" ht="17.45" customHeight="1" x14ac:dyDescent="0.25">
      <c r="A3" s="29"/>
      <c r="B3" s="29"/>
      <c r="D3" s="103"/>
      <c r="E3" s="103"/>
      <c r="F3" s="108"/>
    </row>
    <row r="4" spans="1:6" ht="19.899999999999999" customHeight="1" thickBot="1" x14ac:dyDescent="0.3">
      <c r="A4" s="29"/>
      <c r="B4" s="29"/>
      <c r="D4" s="29"/>
      <c r="E4" s="29"/>
      <c r="F4" s="108"/>
    </row>
    <row r="5" spans="1:6" ht="32.450000000000003" customHeight="1" thickBot="1" x14ac:dyDescent="0.3">
      <c r="A5" s="82" t="s">
        <v>48</v>
      </c>
      <c r="B5" s="83" t="s">
        <v>0</v>
      </c>
      <c r="C5" s="84" t="s">
        <v>232</v>
      </c>
      <c r="D5" s="84" t="s">
        <v>236</v>
      </c>
      <c r="E5" s="84" t="s">
        <v>241</v>
      </c>
      <c r="F5" s="84" t="s">
        <v>242</v>
      </c>
    </row>
    <row r="6" spans="1:6" ht="17.45" customHeight="1" x14ac:dyDescent="0.25">
      <c r="A6" s="30">
        <v>3</v>
      </c>
      <c r="B6" s="31" t="s">
        <v>1</v>
      </c>
      <c r="C6" s="32">
        <f>C7+C10+C11+C15+C18</f>
        <v>15359389</v>
      </c>
      <c r="D6" s="32">
        <f t="shared" ref="D6:E6" si="0">D7+D10+D11+D15+D18</f>
        <v>15812973</v>
      </c>
      <c r="E6" s="32">
        <f t="shared" si="0"/>
        <v>15991807</v>
      </c>
      <c r="F6" s="32">
        <f>F7+F10+F11+F15+F18</f>
        <v>178834</v>
      </c>
    </row>
    <row r="7" spans="1:6" ht="16.5" customHeight="1" x14ac:dyDescent="0.25">
      <c r="A7" s="33">
        <v>30</v>
      </c>
      <c r="B7" s="34" t="s">
        <v>2</v>
      </c>
      <c r="C7" s="35">
        <f t="shared" ref="C7:F7" si="1">C8+C9</f>
        <v>7850000</v>
      </c>
      <c r="D7" s="35">
        <f t="shared" si="1"/>
        <v>8100000</v>
      </c>
      <c r="E7" s="35">
        <f t="shared" si="1"/>
        <v>8188329</v>
      </c>
      <c r="F7" s="35">
        <f t="shared" si="1"/>
        <v>88329</v>
      </c>
    </row>
    <row r="8" spans="1:6" ht="16.5" customHeight="1" x14ac:dyDescent="0.25">
      <c r="A8" s="37">
        <v>3000</v>
      </c>
      <c r="B8" s="38" t="s">
        <v>3</v>
      </c>
      <c r="C8" s="39">
        <v>7250000</v>
      </c>
      <c r="D8" s="39">
        <v>7500000</v>
      </c>
      <c r="E8" s="39">
        <v>7555329</v>
      </c>
      <c r="F8" s="39">
        <f>E8-D8</f>
        <v>55329</v>
      </c>
    </row>
    <row r="9" spans="1:6" ht="16.5" customHeight="1" x14ac:dyDescent="0.25">
      <c r="A9" s="37">
        <v>3030</v>
      </c>
      <c r="B9" s="38" t="s">
        <v>4</v>
      </c>
      <c r="C9" s="39">
        <v>600000</v>
      </c>
      <c r="D9" s="39">
        <v>600000</v>
      </c>
      <c r="E9" s="39">
        <v>633000</v>
      </c>
      <c r="F9" s="39">
        <f>E9-D9</f>
        <v>33000</v>
      </c>
    </row>
    <row r="10" spans="1:6" ht="16.5" customHeight="1" x14ac:dyDescent="0.25">
      <c r="A10" s="33">
        <v>32</v>
      </c>
      <c r="B10" s="40" t="s">
        <v>5</v>
      </c>
      <c r="C10" s="41">
        <v>1706455</v>
      </c>
      <c r="D10" s="41">
        <v>1706555</v>
      </c>
      <c r="E10" s="41">
        <v>1724295</v>
      </c>
      <c r="F10" s="112">
        <f>E10-D10</f>
        <v>17740</v>
      </c>
    </row>
    <row r="11" spans="1:6" ht="16.5" customHeight="1" x14ac:dyDescent="0.25">
      <c r="A11" s="33">
        <v>352</v>
      </c>
      <c r="B11" s="42" t="s">
        <v>6</v>
      </c>
      <c r="C11" s="35">
        <f>C12+C13+C14</f>
        <v>5636654</v>
      </c>
      <c r="D11" s="35">
        <f t="shared" ref="D11:F11" si="2">D12+D13+D14</f>
        <v>5643439</v>
      </c>
      <c r="E11" s="35">
        <f t="shared" si="2"/>
        <v>5643439</v>
      </c>
      <c r="F11" s="35">
        <f t="shared" si="2"/>
        <v>0</v>
      </c>
    </row>
    <row r="12" spans="1:6" ht="16.5" customHeight="1" x14ac:dyDescent="0.25">
      <c r="A12" s="37"/>
      <c r="B12" s="38" t="s">
        <v>7</v>
      </c>
      <c r="C12" s="39">
        <v>2199038</v>
      </c>
      <c r="D12" s="39">
        <v>2202900</v>
      </c>
      <c r="E12" s="39">
        <v>2202900</v>
      </c>
      <c r="F12" s="39">
        <f>E12-D12</f>
        <v>0</v>
      </c>
    </row>
    <row r="13" spans="1:6" ht="16.5" customHeight="1" x14ac:dyDescent="0.25">
      <c r="A13" s="37"/>
      <c r="B13" s="43" t="s">
        <v>8</v>
      </c>
      <c r="C13" s="39">
        <v>3437616</v>
      </c>
      <c r="D13" s="39">
        <v>3438997</v>
      </c>
      <c r="E13" s="39">
        <v>3438997</v>
      </c>
      <c r="F13" s="39">
        <f t="shared" ref="F13:F14" si="3">E13-D13</f>
        <v>0</v>
      </c>
    </row>
    <row r="14" spans="1:6" ht="16.5" customHeight="1" x14ac:dyDescent="0.25">
      <c r="A14" s="37"/>
      <c r="B14" s="43" t="s">
        <v>147</v>
      </c>
      <c r="C14" s="45">
        <v>0</v>
      </c>
      <c r="D14" s="45">
        <v>1542</v>
      </c>
      <c r="E14" s="45">
        <v>1542</v>
      </c>
      <c r="F14" s="39">
        <f t="shared" si="3"/>
        <v>0</v>
      </c>
    </row>
    <row r="15" spans="1:6" ht="16.899999999999999" customHeight="1" x14ac:dyDescent="0.25">
      <c r="A15" s="33">
        <v>350</v>
      </c>
      <c r="B15" s="47" t="s">
        <v>9</v>
      </c>
      <c r="C15" s="48">
        <f t="shared" ref="C15:E15" si="4">C16</f>
        <v>116280</v>
      </c>
      <c r="D15" s="48">
        <f t="shared" si="4"/>
        <v>303408</v>
      </c>
      <c r="E15" s="48">
        <f t="shared" si="4"/>
        <v>371943</v>
      </c>
      <c r="F15" s="48">
        <f>F16</f>
        <v>68535</v>
      </c>
    </row>
    <row r="16" spans="1:6" ht="16.5" customHeight="1" x14ac:dyDescent="0.25">
      <c r="A16" s="37"/>
      <c r="B16" s="43" t="s">
        <v>10</v>
      </c>
      <c r="C16" s="45">
        <v>116280</v>
      </c>
      <c r="D16" s="45">
        <v>303408</v>
      </c>
      <c r="E16" s="45">
        <v>371943</v>
      </c>
      <c r="F16" s="39">
        <f>E16-D16</f>
        <v>68535</v>
      </c>
    </row>
    <row r="17" spans="1:7" ht="13.9" customHeight="1" x14ac:dyDescent="0.25">
      <c r="A17" s="37"/>
      <c r="B17" s="43" t="s">
        <v>11</v>
      </c>
      <c r="C17" s="39"/>
      <c r="D17" s="39"/>
      <c r="E17" s="39"/>
      <c r="F17" s="39">
        <f>E17-D17</f>
        <v>0</v>
      </c>
    </row>
    <row r="18" spans="1:7" ht="15" customHeight="1" x14ac:dyDescent="0.25">
      <c r="A18" s="33">
        <v>38</v>
      </c>
      <c r="B18" s="42" t="s">
        <v>12</v>
      </c>
      <c r="C18" s="49">
        <v>50000</v>
      </c>
      <c r="D18" s="49">
        <v>59571</v>
      </c>
      <c r="E18" s="49">
        <v>63801</v>
      </c>
      <c r="F18" s="49">
        <f>E18-D18</f>
        <v>4230</v>
      </c>
    </row>
    <row r="19" spans="1:7" ht="15.6" customHeight="1" x14ac:dyDescent="0.25">
      <c r="A19" s="37"/>
      <c r="B19" s="50" t="s">
        <v>13</v>
      </c>
      <c r="C19" s="45"/>
      <c r="D19" s="45"/>
      <c r="E19" s="45"/>
      <c r="F19" s="45"/>
    </row>
    <row r="20" spans="1:7" ht="0.75" hidden="1" customHeight="1" x14ac:dyDescent="0.25">
      <c r="A20" s="37"/>
      <c r="B20" s="50" t="s">
        <v>14</v>
      </c>
      <c r="C20" s="45"/>
      <c r="D20" s="45"/>
      <c r="E20" s="45"/>
      <c r="F20" s="45"/>
    </row>
    <row r="21" spans="1:7" ht="16.5" hidden="1" customHeight="1" x14ac:dyDescent="0.25">
      <c r="A21" s="37"/>
      <c r="B21" s="100" t="s">
        <v>15</v>
      </c>
      <c r="C21" s="45"/>
      <c r="D21" s="45"/>
      <c r="E21" s="45"/>
      <c r="F21" s="45"/>
    </row>
    <row r="22" spans="1:7" ht="16.5" hidden="1" customHeight="1" x14ac:dyDescent="0.25">
      <c r="A22" s="37"/>
      <c r="B22" s="51" t="s">
        <v>16</v>
      </c>
      <c r="C22" s="45"/>
      <c r="D22" s="45"/>
      <c r="E22" s="45"/>
      <c r="F22" s="45"/>
    </row>
    <row r="23" spans="1:7" ht="16.5" hidden="1" customHeight="1" x14ac:dyDescent="0.25">
      <c r="A23" s="37"/>
      <c r="B23" s="51" t="s">
        <v>17</v>
      </c>
      <c r="C23" s="45"/>
      <c r="D23" s="45"/>
      <c r="E23" s="45"/>
      <c r="F23" s="45"/>
    </row>
    <row r="24" spans="1:7" ht="16.5" hidden="1" customHeight="1" x14ac:dyDescent="0.25">
      <c r="A24" s="52"/>
      <c r="B24" s="53" t="s">
        <v>12</v>
      </c>
      <c r="C24" s="45"/>
      <c r="D24" s="45"/>
      <c r="E24" s="45"/>
      <c r="F24" s="45"/>
    </row>
    <row r="25" spans="1:7" ht="16.5" hidden="1" customHeight="1" x14ac:dyDescent="0.25">
      <c r="A25" s="37"/>
      <c r="B25" s="38" t="s">
        <v>18</v>
      </c>
      <c r="C25" s="45"/>
      <c r="D25" s="45"/>
      <c r="E25" s="45"/>
      <c r="F25" s="45"/>
    </row>
    <row r="26" spans="1:7" ht="1.5" hidden="1" customHeight="1" x14ac:dyDescent="0.25">
      <c r="A26" s="37"/>
      <c r="B26" s="38" t="s">
        <v>19</v>
      </c>
      <c r="C26" s="45"/>
      <c r="D26" s="45"/>
      <c r="E26" s="45"/>
      <c r="F26" s="45"/>
    </row>
    <row r="27" spans="1:7" ht="16.5" hidden="1" customHeight="1" x14ac:dyDescent="0.25">
      <c r="A27" s="37"/>
      <c r="B27" s="38" t="s">
        <v>20</v>
      </c>
      <c r="C27" s="45"/>
      <c r="D27" s="45"/>
      <c r="E27" s="45"/>
      <c r="F27" s="45"/>
    </row>
    <row r="28" spans="1:7" ht="15.75" hidden="1" customHeight="1" x14ac:dyDescent="0.25">
      <c r="A28" s="37"/>
      <c r="B28" s="38" t="s">
        <v>21</v>
      </c>
      <c r="C28" s="45"/>
      <c r="D28" s="45"/>
      <c r="E28" s="45"/>
      <c r="F28" s="45"/>
    </row>
    <row r="29" spans="1:7" ht="15" customHeight="1" x14ac:dyDescent="0.25">
      <c r="A29" s="104"/>
      <c r="B29" s="42" t="s">
        <v>22</v>
      </c>
      <c r="C29" s="35">
        <f>C30+C34</f>
        <v>14634845</v>
      </c>
      <c r="D29" s="35">
        <f>D30+D34</f>
        <v>14783695</v>
      </c>
      <c r="E29" s="35">
        <f>E30+E34</f>
        <v>14987089</v>
      </c>
      <c r="F29" s="35">
        <f>F30+F34</f>
        <v>203394</v>
      </c>
      <c r="G29" s="85">
        <f>F29+F46+F41</f>
        <v>220846</v>
      </c>
    </row>
    <row r="30" spans="1:7" ht="16.5" customHeight="1" x14ac:dyDescent="0.25">
      <c r="A30" s="33">
        <v>4</v>
      </c>
      <c r="B30" s="42" t="s">
        <v>23</v>
      </c>
      <c r="C30" s="48">
        <f t="shared" ref="C30:D30" si="5">C31+C32</f>
        <v>1456948</v>
      </c>
      <c r="D30" s="48">
        <f t="shared" si="5"/>
        <v>1485588</v>
      </c>
      <c r="E30" s="48">
        <f>E31+E32</f>
        <v>1456155</v>
      </c>
      <c r="F30" s="48">
        <f>F31+F32</f>
        <v>-29433</v>
      </c>
    </row>
    <row r="31" spans="1:7" ht="16.5" customHeight="1" x14ac:dyDescent="0.25">
      <c r="A31" s="37">
        <v>41</v>
      </c>
      <c r="B31" s="54" t="s">
        <v>24</v>
      </c>
      <c r="C31" s="45">
        <v>1212983</v>
      </c>
      <c r="D31" s="45">
        <v>1205857</v>
      </c>
      <c r="E31" s="45">
        <v>1175368</v>
      </c>
      <c r="F31" s="39">
        <f>E31-D31</f>
        <v>-30489</v>
      </c>
    </row>
    <row r="32" spans="1:7" ht="16.899999999999999" customHeight="1" x14ac:dyDescent="0.25">
      <c r="A32" s="37">
        <v>45</v>
      </c>
      <c r="B32" s="38" t="s">
        <v>25</v>
      </c>
      <c r="C32" s="45">
        <v>243965</v>
      </c>
      <c r="D32" s="45">
        <v>279731</v>
      </c>
      <c r="E32" s="45">
        <v>280787</v>
      </c>
      <c r="F32" s="39">
        <f t="shared" ref="F32:F33" si="6">E32-D32</f>
        <v>1056</v>
      </c>
    </row>
    <row r="33" spans="1:6" ht="16.5" customHeight="1" x14ac:dyDescent="0.25">
      <c r="A33" s="37"/>
      <c r="B33" s="54" t="s">
        <v>11</v>
      </c>
      <c r="C33" s="45"/>
      <c r="D33" s="45"/>
      <c r="E33" s="45"/>
      <c r="F33" s="39">
        <f t="shared" si="6"/>
        <v>0</v>
      </c>
    </row>
    <row r="34" spans="1:6" ht="16.5" customHeight="1" x14ac:dyDescent="0.25">
      <c r="A34" s="105"/>
      <c r="B34" s="42" t="s">
        <v>26</v>
      </c>
      <c r="C34" s="48">
        <f t="shared" ref="C34:F34" si="7">C35+C36+C37</f>
        <v>13177897</v>
      </c>
      <c r="D34" s="48">
        <f t="shared" si="7"/>
        <v>13298107</v>
      </c>
      <c r="E34" s="48">
        <f t="shared" si="7"/>
        <v>13530934</v>
      </c>
      <c r="F34" s="48">
        <f t="shared" si="7"/>
        <v>232827</v>
      </c>
    </row>
    <row r="35" spans="1:6" ht="16.149999999999999" customHeight="1" x14ac:dyDescent="0.25">
      <c r="A35" s="37">
        <v>50</v>
      </c>
      <c r="B35" s="38" t="s">
        <v>27</v>
      </c>
      <c r="C35" s="39">
        <v>8748274</v>
      </c>
      <c r="D35" s="39">
        <v>8760549</v>
      </c>
      <c r="E35" s="39">
        <v>8771631</v>
      </c>
      <c r="F35" s="39">
        <f>E35-D35</f>
        <v>11082</v>
      </c>
    </row>
    <row r="36" spans="1:6" ht="16.5" customHeight="1" x14ac:dyDescent="0.25">
      <c r="A36" s="37">
        <v>55</v>
      </c>
      <c r="B36" s="38" t="s">
        <v>28</v>
      </c>
      <c r="C36" s="39">
        <v>4329623</v>
      </c>
      <c r="D36" s="39">
        <v>4518938</v>
      </c>
      <c r="E36" s="39">
        <v>4757534</v>
      </c>
      <c r="F36" s="39">
        <f t="shared" ref="F36:F37" si="8">E36-D36</f>
        <v>238596</v>
      </c>
    </row>
    <row r="37" spans="1:6" ht="16.5" customHeight="1" x14ac:dyDescent="0.25">
      <c r="A37" s="37">
        <v>60</v>
      </c>
      <c r="B37" s="38" t="s">
        <v>29</v>
      </c>
      <c r="C37" s="39">
        <v>100000</v>
      </c>
      <c r="D37" s="39">
        <v>18620</v>
      </c>
      <c r="E37" s="39">
        <v>1769</v>
      </c>
      <c r="F37" s="39">
        <f t="shared" si="8"/>
        <v>-16851</v>
      </c>
    </row>
    <row r="38" spans="1:6" ht="16.5" customHeight="1" x14ac:dyDescent="0.25">
      <c r="A38" s="55"/>
      <c r="B38" s="56" t="s">
        <v>30</v>
      </c>
      <c r="C38" s="35">
        <f>C6-C29</f>
        <v>724544</v>
      </c>
      <c r="D38" s="35">
        <f>D6-D29</f>
        <v>1029278</v>
      </c>
      <c r="E38" s="35">
        <f>E6-E29</f>
        <v>1004718</v>
      </c>
      <c r="F38" s="35">
        <f>F6-F29</f>
        <v>-24560</v>
      </c>
    </row>
    <row r="39" spans="1:6" ht="16.5" customHeight="1" x14ac:dyDescent="0.25">
      <c r="A39" s="33"/>
      <c r="B39" s="34" t="s">
        <v>31</v>
      </c>
      <c r="C39" s="35">
        <f>C40-C41+C45-C46-C54-C42+C44</f>
        <v>-2061198</v>
      </c>
      <c r="D39" s="35">
        <f>D40-D41+D45-D46-D54-D42+D44+D53</f>
        <v>-2074786</v>
      </c>
      <c r="E39" s="35">
        <f>E40-E41+E45-E46-E54-E42+E44+E53</f>
        <v>-2050226</v>
      </c>
      <c r="F39" s="35">
        <f>F40-F41+F45-F46-F54-F42+F44+F53</f>
        <v>24560</v>
      </c>
    </row>
    <row r="40" spans="1:6" ht="16.5" customHeight="1" x14ac:dyDescent="0.25">
      <c r="A40" s="37">
        <v>38</v>
      </c>
      <c r="B40" s="38" t="s">
        <v>32</v>
      </c>
      <c r="C40" s="45">
        <v>100000</v>
      </c>
      <c r="D40" s="45">
        <v>100000</v>
      </c>
      <c r="E40" s="45">
        <v>68000</v>
      </c>
      <c r="F40" s="39">
        <f>E40-D40</f>
        <v>-32000</v>
      </c>
    </row>
    <row r="41" spans="1:6" ht="16.5" customHeight="1" x14ac:dyDescent="0.25">
      <c r="A41" s="37">
        <v>15</v>
      </c>
      <c r="B41" s="38" t="s">
        <v>33</v>
      </c>
      <c r="C41" s="45">
        <v>2488127</v>
      </c>
      <c r="D41" s="45">
        <v>2617750</v>
      </c>
      <c r="E41" s="45">
        <v>2648770</v>
      </c>
      <c r="F41" s="39">
        <f t="shared" ref="F41:F47" si="9">E41-D41</f>
        <v>31020</v>
      </c>
    </row>
    <row r="42" spans="1:6" ht="0.75" customHeight="1" x14ac:dyDescent="0.25">
      <c r="A42" s="37">
        <v>15</v>
      </c>
      <c r="B42" s="37" t="s">
        <v>39</v>
      </c>
      <c r="C42" s="45"/>
      <c r="D42" s="45"/>
      <c r="E42" s="45"/>
      <c r="F42" s="39">
        <f t="shared" si="9"/>
        <v>0</v>
      </c>
    </row>
    <row r="43" spans="1:6" ht="16.5" hidden="1" customHeight="1" x14ac:dyDescent="0.25">
      <c r="A43" s="37">
        <v>153</v>
      </c>
      <c r="B43" s="38" t="s">
        <v>182</v>
      </c>
      <c r="C43" s="45"/>
      <c r="D43" s="45"/>
      <c r="E43" s="45"/>
      <c r="F43" s="39">
        <f t="shared" si="9"/>
        <v>0</v>
      </c>
    </row>
    <row r="44" spans="1:6" ht="18" customHeight="1" x14ac:dyDescent="0.25">
      <c r="A44" s="37">
        <v>103</v>
      </c>
      <c r="B44" s="38" t="s">
        <v>40</v>
      </c>
      <c r="C44" s="45">
        <v>15000</v>
      </c>
      <c r="D44" s="45">
        <v>15000</v>
      </c>
      <c r="E44" s="45">
        <v>15000</v>
      </c>
      <c r="F44" s="39">
        <f t="shared" si="9"/>
        <v>0</v>
      </c>
    </row>
    <row r="45" spans="1:6" ht="16.899999999999999" customHeight="1" x14ac:dyDescent="0.25">
      <c r="A45" s="37">
        <v>3502</v>
      </c>
      <c r="B45" s="38" t="s">
        <v>34</v>
      </c>
      <c r="C45" s="45">
        <v>838270</v>
      </c>
      <c r="D45" s="45">
        <v>889305</v>
      </c>
      <c r="E45" s="45">
        <v>963317</v>
      </c>
      <c r="F45" s="39">
        <f t="shared" si="9"/>
        <v>74012</v>
      </c>
    </row>
    <row r="46" spans="1:6" ht="16.5" customHeight="1" x14ac:dyDescent="0.25">
      <c r="A46" s="37">
        <v>4502</v>
      </c>
      <c r="B46" s="38" t="s">
        <v>35</v>
      </c>
      <c r="C46" s="45">
        <v>224847</v>
      </c>
      <c r="D46" s="45">
        <v>224847</v>
      </c>
      <c r="E46" s="45">
        <v>211279</v>
      </c>
      <c r="F46" s="39">
        <f t="shared" si="9"/>
        <v>-13568</v>
      </c>
    </row>
    <row r="47" spans="1:6" ht="0.75" customHeight="1" x14ac:dyDescent="0.25">
      <c r="A47" s="37"/>
      <c r="B47" s="38" t="s">
        <v>36</v>
      </c>
      <c r="C47" s="45"/>
      <c r="D47" s="45"/>
      <c r="E47" s="45"/>
      <c r="F47" s="39">
        <f t="shared" si="9"/>
        <v>0</v>
      </c>
    </row>
    <row r="48" spans="1:6" ht="15.75" hidden="1" customHeight="1" x14ac:dyDescent="0.25">
      <c r="A48" s="37"/>
      <c r="B48" s="38" t="s">
        <v>37</v>
      </c>
      <c r="C48" s="45"/>
      <c r="D48" s="45"/>
      <c r="E48" s="45"/>
      <c r="F48" s="39">
        <f>E48-D48</f>
        <v>0</v>
      </c>
    </row>
    <row r="49" spans="1:6" ht="16.5" hidden="1" customHeight="1" x14ac:dyDescent="0.25">
      <c r="A49" s="37"/>
      <c r="B49" s="58" t="s">
        <v>38</v>
      </c>
      <c r="C49" s="45"/>
      <c r="D49" s="45"/>
      <c r="E49" s="45"/>
      <c r="F49" s="39">
        <f t="shared" ref="F49:F53" si="10">E49-D49</f>
        <v>0</v>
      </c>
    </row>
    <row r="50" spans="1:6" ht="16.5" hidden="1" customHeight="1" x14ac:dyDescent="0.25">
      <c r="A50" s="37"/>
      <c r="B50" s="58" t="s">
        <v>39</v>
      </c>
      <c r="C50" s="45"/>
      <c r="D50" s="45"/>
      <c r="E50" s="45"/>
      <c r="F50" s="39">
        <f t="shared" si="10"/>
        <v>0</v>
      </c>
    </row>
    <row r="51" spans="1:6" ht="16.5" hidden="1" customHeight="1" x14ac:dyDescent="0.25">
      <c r="A51" s="37"/>
      <c r="B51" s="58" t="s">
        <v>40</v>
      </c>
      <c r="C51" s="45"/>
      <c r="D51" s="45"/>
      <c r="E51" s="45"/>
      <c r="F51" s="39">
        <f t="shared" si="10"/>
        <v>0</v>
      </c>
    </row>
    <row r="52" spans="1:6" ht="17.25" hidden="1" customHeight="1" x14ac:dyDescent="0.25">
      <c r="A52" s="37"/>
      <c r="B52" s="38" t="s">
        <v>41</v>
      </c>
      <c r="C52" s="45"/>
      <c r="D52" s="45"/>
      <c r="E52" s="45"/>
      <c r="F52" s="39">
        <f t="shared" si="10"/>
        <v>0</v>
      </c>
    </row>
    <row r="53" spans="1:6" ht="16.899999999999999" customHeight="1" x14ac:dyDescent="0.25">
      <c r="A53" s="37">
        <v>65</v>
      </c>
      <c r="B53" s="38" t="s">
        <v>239</v>
      </c>
      <c r="C53" s="45">
        <v>0</v>
      </c>
      <c r="D53" s="45">
        <v>65000</v>
      </c>
      <c r="E53" s="45">
        <v>65000</v>
      </c>
      <c r="F53" s="39">
        <f t="shared" si="10"/>
        <v>0</v>
      </c>
    </row>
    <row r="54" spans="1:6" ht="16.899999999999999" customHeight="1" x14ac:dyDescent="0.25">
      <c r="A54" s="37">
        <v>65</v>
      </c>
      <c r="B54" s="38" t="s">
        <v>238</v>
      </c>
      <c r="C54" s="45">
        <v>301494</v>
      </c>
      <c r="D54" s="45">
        <v>301494</v>
      </c>
      <c r="E54" s="45">
        <v>301494</v>
      </c>
      <c r="F54" s="39">
        <f t="shared" ref="F54" si="11">D54-C54</f>
        <v>0</v>
      </c>
    </row>
    <row r="55" spans="1:6" ht="16.5" customHeight="1" x14ac:dyDescent="0.25">
      <c r="A55" s="33"/>
      <c r="B55" s="42" t="s">
        <v>43</v>
      </c>
      <c r="C55" s="35">
        <f>C38+C39</f>
        <v>-1336654</v>
      </c>
      <c r="D55" s="35">
        <f>D38+D39</f>
        <v>-1045508</v>
      </c>
      <c r="E55" s="35">
        <f>E38+E39</f>
        <v>-1045508</v>
      </c>
      <c r="F55" s="35">
        <f>F38+F39</f>
        <v>0</v>
      </c>
    </row>
    <row r="56" spans="1:6" ht="16.5" customHeight="1" x14ac:dyDescent="0.25">
      <c r="A56" s="33"/>
      <c r="B56" s="34" t="s">
        <v>44</v>
      </c>
      <c r="C56" s="35">
        <f t="shared" ref="C56:E56" si="12">C57-C58</f>
        <v>602516</v>
      </c>
      <c r="D56" s="35">
        <f t="shared" si="12"/>
        <v>602516</v>
      </c>
      <c r="E56" s="35">
        <f t="shared" si="12"/>
        <v>602516</v>
      </c>
      <c r="F56" s="35">
        <f>F57-F58</f>
        <v>0</v>
      </c>
    </row>
    <row r="57" spans="1:6" ht="15.6" customHeight="1" x14ac:dyDescent="0.25">
      <c r="A57" s="37"/>
      <c r="B57" s="59" t="s">
        <v>45</v>
      </c>
      <c r="C57" s="45">
        <v>1157500</v>
      </c>
      <c r="D57" s="45">
        <v>1157500</v>
      </c>
      <c r="E57" s="45">
        <v>1157500</v>
      </c>
      <c r="F57" s="39">
        <f>E57-D57</f>
        <v>0</v>
      </c>
    </row>
    <row r="58" spans="1:6" ht="16.899999999999999" customHeight="1" x14ac:dyDescent="0.25">
      <c r="A58" s="37"/>
      <c r="B58" s="59" t="s">
        <v>46</v>
      </c>
      <c r="C58" s="45">
        <v>554984</v>
      </c>
      <c r="D58" s="45">
        <v>554984</v>
      </c>
      <c r="E58" s="45">
        <v>554984</v>
      </c>
      <c r="F58" s="39">
        <f t="shared" ref="F58" si="13">D58-C58</f>
        <v>0</v>
      </c>
    </row>
    <row r="59" spans="1:6" ht="16.5" customHeight="1" x14ac:dyDescent="0.25">
      <c r="A59" s="33"/>
      <c r="B59" s="60" t="s">
        <v>205</v>
      </c>
      <c r="C59" s="48">
        <v>-95648</v>
      </c>
      <c r="D59" s="48">
        <v>-87794</v>
      </c>
      <c r="E59" s="48">
        <v>-87794</v>
      </c>
      <c r="F59" s="48">
        <f>E59-D59</f>
        <v>0</v>
      </c>
    </row>
    <row r="60" spans="1:6" ht="33" customHeight="1" thickBot="1" x14ac:dyDescent="0.3">
      <c r="A60" s="61"/>
      <c r="B60" s="62" t="s">
        <v>221</v>
      </c>
      <c r="C60" s="63">
        <v>-829786</v>
      </c>
      <c r="D60" s="63">
        <v>-530786</v>
      </c>
      <c r="E60" s="111">
        <v>-530786</v>
      </c>
      <c r="F60" s="109">
        <f>E60-D60</f>
        <v>0</v>
      </c>
    </row>
    <row r="61" spans="1:6" ht="16.5" customHeight="1" x14ac:dyDescent="0.25">
      <c r="A61" s="29"/>
      <c r="B61" s="29"/>
      <c r="C61" s="44"/>
      <c r="D61" s="44"/>
      <c r="E61" s="44"/>
      <c r="F61" s="44"/>
    </row>
    <row r="62" spans="1:6" ht="33" customHeight="1" thickBot="1" x14ac:dyDescent="0.3">
      <c r="A62" s="29"/>
      <c r="B62" s="29"/>
      <c r="C62" s="44"/>
      <c r="D62" s="44"/>
      <c r="E62" s="44"/>
      <c r="F62" s="44"/>
    </row>
    <row r="63" spans="1:6" ht="16.5" customHeight="1" thickBot="1" x14ac:dyDescent="0.3">
      <c r="A63" s="114" t="s">
        <v>107</v>
      </c>
      <c r="B63" s="115"/>
      <c r="C63" s="64"/>
      <c r="D63" s="64"/>
      <c r="E63" s="64"/>
      <c r="F63" s="64"/>
    </row>
    <row r="64" spans="1:6" ht="16.5" customHeight="1" x14ac:dyDescent="0.25">
      <c r="A64" s="65" t="s">
        <v>108</v>
      </c>
      <c r="B64" s="66" t="s">
        <v>109</v>
      </c>
      <c r="C64" s="32">
        <f>SUM(C65:C71)</f>
        <v>1763958</v>
      </c>
      <c r="D64" s="32">
        <f>SUM(D65:D71)</f>
        <v>1691016</v>
      </c>
      <c r="E64" s="32">
        <f>SUM(E65:E71)</f>
        <v>1693374</v>
      </c>
      <c r="F64" s="32">
        <f>SUM(F65:F71)</f>
        <v>2358</v>
      </c>
    </row>
    <row r="65" spans="1:6" ht="16.5" customHeight="1" x14ac:dyDescent="0.25">
      <c r="A65" s="67" t="s">
        <v>49</v>
      </c>
      <c r="B65" s="44" t="s">
        <v>165</v>
      </c>
      <c r="C65" s="45">
        <v>101669</v>
      </c>
      <c r="D65" s="45">
        <v>101669</v>
      </c>
      <c r="E65" s="45">
        <v>101669</v>
      </c>
      <c r="F65" s="39">
        <f>E65-D65</f>
        <v>0</v>
      </c>
    </row>
    <row r="66" spans="1:6" ht="16.899999999999999" customHeight="1" x14ac:dyDescent="0.25">
      <c r="A66" s="68" t="s">
        <v>50</v>
      </c>
      <c r="B66" s="44" t="s">
        <v>166</v>
      </c>
      <c r="C66" s="45">
        <v>1064158</v>
      </c>
      <c r="D66" s="45">
        <v>1072596</v>
      </c>
      <c r="E66" s="45">
        <v>1091805</v>
      </c>
      <c r="F66" s="39">
        <f t="shared" ref="F66:F71" si="14">E66-D66</f>
        <v>19209</v>
      </c>
    </row>
    <row r="67" spans="1:6" ht="16.5" customHeight="1" x14ac:dyDescent="0.25">
      <c r="A67" s="68" t="s">
        <v>52</v>
      </c>
      <c r="B67" s="44" t="s">
        <v>51</v>
      </c>
      <c r="C67" s="45">
        <v>100000</v>
      </c>
      <c r="D67" s="45">
        <v>18620</v>
      </c>
      <c r="E67" s="45">
        <v>1769</v>
      </c>
      <c r="F67" s="39">
        <f t="shared" si="14"/>
        <v>-16851</v>
      </c>
    </row>
    <row r="68" spans="1:6" ht="16.5" customHeight="1" x14ac:dyDescent="0.25">
      <c r="A68" s="68" t="s">
        <v>54</v>
      </c>
      <c r="B68" s="44" t="s">
        <v>53</v>
      </c>
      <c r="C68" s="45">
        <v>48528</v>
      </c>
      <c r="D68" s="45">
        <v>48528</v>
      </c>
      <c r="E68" s="45">
        <v>48528</v>
      </c>
      <c r="F68" s="39">
        <f t="shared" si="14"/>
        <v>0</v>
      </c>
    </row>
    <row r="69" spans="1:6" ht="16.5" customHeight="1" x14ac:dyDescent="0.25">
      <c r="A69" s="72" t="s">
        <v>200</v>
      </c>
      <c r="B69" s="44" t="s">
        <v>201</v>
      </c>
      <c r="C69" s="45">
        <v>19695</v>
      </c>
      <c r="D69" s="45">
        <v>19695</v>
      </c>
      <c r="E69" s="45">
        <v>19695</v>
      </c>
      <c r="F69" s="39">
        <f t="shared" si="14"/>
        <v>0</v>
      </c>
    </row>
    <row r="70" spans="1:6" ht="16.5" customHeight="1" x14ac:dyDescent="0.25">
      <c r="A70" s="68" t="s">
        <v>56</v>
      </c>
      <c r="B70" s="44" t="s">
        <v>57</v>
      </c>
      <c r="C70" s="45">
        <v>128414</v>
      </c>
      <c r="D70" s="45">
        <v>128414</v>
      </c>
      <c r="E70" s="45">
        <v>128414</v>
      </c>
      <c r="F70" s="39">
        <f t="shared" si="14"/>
        <v>0</v>
      </c>
    </row>
    <row r="71" spans="1:6" ht="16.5" customHeight="1" x14ac:dyDescent="0.25">
      <c r="A71" s="68" t="s">
        <v>55</v>
      </c>
      <c r="B71" s="44" t="s">
        <v>164</v>
      </c>
      <c r="C71" s="45">
        <v>301494</v>
      </c>
      <c r="D71" s="45">
        <v>301494</v>
      </c>
      <c r="E71" s="45">
        <v>301494</v>
      </c>
      <c r="F71" s="39">
        <f t="shared" si="14"/>
        <v>0</v>
      </c>
    </row>
    <row r="72" spans="1:6" ht="16.5" customHeight="1" x14ac:dyDescent="0.25">
      <c r="A72" s="69" t="s">
        <v>226</v>
      </c>
      <c r="B72" s="107" t="s">
        <v>227</v>
      </c>
      <c r="C72" s="35">
        <f>C73</f>
        <v>11940</v>
      </c>
      <c r="D72" s="35">
        <f>D73</f>
        <v>11940</v>
      </c>
      <c r="E72" s="35">
        <f>E73</f>
        <v>11940</v>
      </c>
      <c r="F72" s="35">
        <f>F73</f>
        <v>0</v>
      </c>
    </row>
    <row r="73" spans="1:6" ht="16.5" customHeight="1" x14ac:dyDescent="0.25">
      <c r="A73" s="72" t="s">
        <v>228</v>
      </c>
      <c r="B73" s="44" t="s">
        <v>229</v>
      </c>
      <c r="C73" s="45">
        <v>11940</v>
      </c>
      <c r="D73" s="45">
        <v>11940</v>
      </c>
      <c r="E73" s="45">
        <v>11940</v>
      </c>
      <c r="F73" s="39">
        <f>E73-D73</f>
        <v>0</v>
      </c>
    </row>
    <row r="74" spans="1:6" ht="16.5" customHeight="1" x14ac:dyDescent="0.25">
      <c r="A74" s="69" t="s">
        <v>139</v>
      </c>
      <c r="B74" s="70" t="s">
        <v>140</v>
      </c>
      <c r="C74" s="71">
        <f t="shared" ref="C74:F74" si="15">C75+C76</f>
        <v>53000</v>
      </c>
      <c r="D74" s="71">
        <f t="shared" si="15"/>
        <v>54500</v>
      </c>
      <c r="E74" s="71">
        <f t="shared" si="15"/>
        <v>58646</v>
      </c>
      <c r="F74" s="71">
        <f t="shared" si="15"/>
        <v>4146</v>
      </c>
    </row>
    <row r="75" spans="1:6" ht="16.5" customHeight="1" x14ac:dyDescent="0.25">
      <c r="A75" s="72" t="s">
        <v>141</v>
      </c>
      <c r="B75" s="46" t="s">
        <v>196</v>
      </c>
      <c r="C75" s="45">
        <v>3000</v>
      </c>
      <c r="D75" s="45">
        <v>8500</v>
      </c>
      <c r="E75" s="45">
        <v>8500</v>
      </c>
      <c r="F75" s="39">
        <f>E75-D75</f>
        <v>0</v>
      </c>
    </row>
    <row r="76" spans="1:6" ht="16.5" customHeight="1" x14ac:dyDescent="0.25">
      <c r="A76" s="73" t="s">
        <v>141</v>
      </c>
      <c r="B76" s="74" t="s">
        <v>195</v>
      </c>
      <c r="C76" s="45">
        <v>50000</v>
      </c>
      <c r="D76" s="45">
        <v>46000</v>
      </c>
      <c r="E76" s="45">
        <v>50146</v>
      </c>
      <c r="F76" s="39">
        <f>E76-D76</f>
        <v>4146</v>
      </c>
    </row>
    <row r="77" spans="1:6" ht="16.5" customHeight="1" x14ac:dyDescent="0.25">
      <c r="A77" s="75" t="s">
        <v>110</v>
      </c>
      <c r="B77" s="76" t="s">
        <v>111</v>
      </c>
      <c r="C77" s="35">
        <f>SUM(C78:C82)</f>
        <v>514251</v>
      </c>
      <c r="D77" s="35">
        <f>SUM(D78:D82)</f>
        <v>514292</v>
      </c>
      <c r="E77" s="35">
        <f>SUM(E78:E82)</f>
        <v>503428</v>
      </c>
      <c r="F77" s="35">
        <f>SUM(F78:F82)</f>
        <v>-10864</v>
      </c>
    </row>
    <row r="78" spans="1:6" ht="16.5" customHeight="1" x14ac:dyDescent="0.25">
      <c r="A78" s="68" t="s">
        <v>58</v>
      </c>
      <c r="B78" s="44" t="s">
        <v>112</v>
      </c>
      <c r="C78" s="45">
        <v>20000</v>
      </c>
      <c r="D78" s="45">
        <v>17000</v>
      </c>
      <c r="E78" s="45">
        <v>6800</v>
      </c>
      <c r="F78" s="39">
        <f>E78-D78</f>
        <v>-10200</v>
      </c>
    </row>
    <row r="79" spans="1:6" ht="16.5" customHeight="1" x14ac:dyDescent="0.25">
      <c r="A79" s="68" t="s">
        <v>59</v>
      </c>
      <c r="B79" s="44" t="s">
        <v>113</v>
      </c>
      <c r="C79" s="45">
        <v>366471</v>
      </c>
      <c r="D79" s="45">
        <v>367852</v>
      </c>
      <c r="E79" s="45">
        <v>367852</v>
      </c>
      <c r="F79" s="39">
        <f t="shared" ref="F79:F142" si="16">E79-D79</f>
        <v>0</v>
      </c>
    </row>
    <row r="80" spans="1:6" ht="16.5" customHeight="1" x14ac:dyDescent="0.25">
      <c r="A80" s="68" t="s">
        <v>60</v>
      </c>
      <c r="B80" s="44" t="s">
        <v>61</v>
      </c>
      <c r="C80" s="45">
        <v>9950</v>
      </c>
      <c r="D80" s="45">
        <v>9950</v>
      </c>
      <c r="E80" s="45">
        <v>9950</v>
      </c>
      <c r="F80" s="39">
        <f t="shared" si="16"/>
        <v>0</v>
      </c>
    </row>
    <row r="81" spans="1:6" ht="16.5" customHeight="1" x14ac:dyDescent="0.25">
      <c r="A81" s="72" t="s">
        <v>62</v>
      </c>
      <c r="B81" s="44" t="s">
        <v>199</v>
      </c>
      <c r="C81" s="45">
        <v>108322</v>
      </c>
      <c r="D81" s="45">
        <v>109982</v>
      </c>
      <c r="E81" s="45">
        <v>109982</v>
      </c>
      <c r="F81" s="39">
        <f t="shared" si="16"/>
        <v>0</v>
      </c>
    </row>
    <row r="82" spans="1:6" ht="16.5" customHeight="1" x14ac:dyDescent="0.25">
      <c r="A82" s="72" t="s">
        <v>63</v>
      </c>
      <c r="B82" s="44" t="s">
        <v>167</v>
      </c>
      <c r="C82" s="45">
        <v>9508</v>
      </c>
      <c r="D82" s="45">
        <v>9508</v>
      </c>
      <c r="E82" s="45">
        <v>8844</v>
      </c>
      <c r="F82" s="39">
        <f t="shared" si="16"/>
        <v>-664</v>
      </c>
    </row>
    <row r="83" spans="1:6" ht="16.5" customHeight="1" x14ac:dyDescent="0.25">
      <c r="A83" s="75" t="s">
        <v>114</v>
      </c>
      <c r="B83" s="36" t="s">
        <v>115</v>
      </c>
      <c r="C83" s="35">
        <f>SUM(C84:C88)</f>
        <v>873093</v>
      </c>
      <c r="D83" s="35">
        <f>SUM(D84:D88)</f>
        <v>877543</v>
      </c>
      <c r="E83" s="35">
        <f>SUM(E84:E88)</f>
        <v>920571</v>
      </c>
      <c r="F83" s="35">
        <f>SUM(F84:F88)</f>
        <v>43028</v>
      </c>
    </row>
    <row r="84" spans="1:6" ht="16.5" customHeight="1" x14ac:dyDescent="0.25">
      <c r="A84" s="67" t="s">
        <v>64</v>
      </c>
      <c r="B84" s="44" t="s">
        <v>116</v>
      </c>
      <c r="C84" s="45">
        <v>51870</v>
      </c>
      <c r="D84" s="45">
        <v>53870</v>
      </c>
      <c r="E84" s="45">
        <v>55617</v>
      </c>
      <c r="F84" s="39">
        <f t="shared" si="16"/>
        <v>1747</v>
      </c>
    </row>
    <row r="85" spans="1:6" ht="16.5" customHeight="1" x14ac:dyDescent="0.25">
      <c r="A85" s="72" t="s">
        <v>65</v>
      </c>
      <c r="B85" s="113" t="s">
        <v>222</v>
      </c>
      <c r="C85" s="45">
        <v>514821</v>
      </c>
      <c r="D85" s="45">
        <v>517271</v>
      </c>
      <c r="E85" s="45">
        <v>551247</v>
      </c>
      <c r="F85" s="39">
        <f t="shared" si="16"/>
        <v>33976</v>
      </c>
    </row>
    <row r="86" spans="1:6" ht="16.5" customHeight="1" x14ac:dyDescent="0.25">
      <c r="A86" s="72" t="s">
        <v>65</v>
      </c>
      <c r="B86" s="46" t="s">
        <v>146</v>
      </c>
      <c r="C86" s="45">
        <v>191574</v>
      </c>
      <c r="D86" s="45">
        <v>191574</v>
      </c>
      <c r="E86" s="45">
        <v>191574</v>
      </c>
      <c r="F86" s="39">
        <f t="shared" si="16"/>
        <v>0</v>
      </c>
    </row>
    <row r="87" spans="1:6" ht="16.5" customHeight="1" x14ac:dyDescent="0.25">
      <c r="A87" s="68" t="s">
        <v>65</v>
      </c>
      <c r="B87" s="46" t="s">
        <v>206</v>
      </c>
      <c r="C87" s="45">
        <v>112168</v>
      </c>
      <c r="D87" s="45">
        <v>112168</v>
      </c>
      <c r="E87" s="45">
        <v>119473</v>
      </c>
      <c r="F87" s="39">
        <f t="shared" si="16"/>
        <v>7305</v>
      </c>
    </row>
    <row r="88" spans="1:6" ht="16.5" customHeight="1" x14ac:dyDescent="0.25">
      <c r="A88" s="73" t="s">
        <v>66</v>
      </c>
      <c r="B88" s="44" t="s">
        <v>67</v>
      </c>
      <c r="C88" s="45">
        <v>2660</v>
      </c>
      <c r="D88" s="45">
        <v>2660</v>
      </c>
      <c r="E88" s="45">
        <v>2660</v>
      </c>
      <c r="F88" s="39">
        <f t="shared" si="16"/>
        <v>0</v>
      </c>
    </row>
    <row r="89" spans="1:6" ht="16.5" customHeight="1" x14ac:dyDescent="0.25">
      <c r="A89" s="75" t="s">
        <v>117</v>
      </c>
      <c r="B89" s="36" t="s">
        <v>69</v>
      </c>
      <c r="C89" s="35">
        <f>SUM(C90:C98)</f>
        <v>460783</v>
      </c>
      <c r="D89" s="35">
        <f>SUM(D90:D98)</f>
        <v>480619</v>
      </c>
      <c r="E89" s="35">
        <f>SUM(E90:E98)</f>
        <v>467051</v>
      </c>
      <c r="F89" s="35">
        <f>SUM(F90:F98)</f>
        <v>-13568</v>
      </c>
    </row>
    <row r="90" spans="1:6" ht="16.5" customHeight="1" x14ac:dyDescent="0.25">
      <c r="A90" s="72" t="s">
        <v>68</v>
      </c>
      <c r="B90" s="46" t="s">
        <v>157</v>
      </c>
      <c r="C90" s="45">
        <v>141908</v>
      </c>
      <c r="D90" s="45">
        <v>141908</v>
      </c>
      <c r="E90" s="45">
        <v>129612</v>
      </c>
      <c r="F90" s="39">
        <f t="shared" si="16"/>
        <v>-12296</v>
      </c>
    </row>
    <row r="91" spans="1:6" ht="16.5" customHeight="1" x14ac:dyDescent="0.25">
      <c r="A91" s="68" t="s">
        <v>142</v>
      </c>
      <c r="B91" s="77" t="s">
        <v>149</v>
      </c>
      <c r="C91" s="45">
        <v>107000</v>
      </c>
      <c r="D91" s="45">
        <v>107000</v>
      </c>
      <c r="E91" s="45">
        <v>107000</v>
      </c>
      <c r="F91" s="39">
        <f t="shared" si="16"/>
        <v>0</v>
      </c>
    </row>
    <row r="92" spans="1:6" ht="16.5" customHeight="1" x14ac:dyDescent="0.25">
      <c r="A92" s="72" t="s">
        <v>70</v>
      </c>
      <c r="B92" s="77" t="s">
        <v>233</v>
      </c>
      <c r="C92" s="45">
        <v>28850</v>
      </c>
      <c r="D92" s="45">
        <v>27450</v>
      </c>
      <c r="E92" s="45">
        <v>27450</v>
      </c>
      <c r="F92" s="39">
        <f t="shared" si="16"/>
        <v>0</v>
      </c>
    </row>
    <row r="93" spans="1:6" ht="16.5" customHeight="1" x14ac:dyDescent="0.25">
      <c r="A93" s="68" t="s">
        <v>70</v>
      </c>
      <c r="B93" s="46" t="s">
        <v>118</v>
      </c>
      <c r="C93" s="45">
        <v>133002</v>
      </c>
      <c r="D93" s="45">
        <v>133002</v>
      </c>
      <c r="E93" s="45">
        <v>131730</v>
      </c>
      <c r="F93" s="39">
        <f t="shared" si="16"/>
        <v>-1272</v>
      </c>
    </row>
    <row r="94" spans="1:6" ht="16.5" customHeight="1" x14ac:dyDescent="0.25">
      <c r="A94" s="72" t="s">
        <v>70</v>
      </c>
      <c r="B94" s="46" t="s">
        <v>143</v>
      </c>
      <c r="C94" s="45">
        <v>12000</v>
      </c>
      <c r="D94" s="45">
        <v>12000</v>
      </c>
      <c r="E94" s="45">
        <v>12000</v>
      </c>
      <c r="F94" s="39">
        <f t="shared" si="16"/>
        <v>0</v>
      </c>
    </row>
    <row r="95" spans="1:6" ht="16.5" customHeight="1" x14ac:dyDescent="0.25">
      <c r="A95" s="72" t="s">
        <v>70</v>
      </c>
      <c r="B95" s="46" t="s">
        <v>150</v>
      </c>
      <c r="C95" s="45">
        <v>1500</v>
      </c>
      <c r="D95" s="45">
        <v>1500</v>
      </c>
      <c r="E95" s="45">
        <v>1500</v>
      </c>
      <c r="F95" s="39">
        <f t="shared" si="16"/>
        <v>0</v>
      </c>
    </row>
    <row r="96" spans="1:6" ht="16.5" customHeight="1" x14ac:dyDescent="0.25">
      <c r="A96" s="72" t="s">
        <v>70</v>
      </c>
      <c r="B96" s="46" t="s">
        <v>144</v>
      </c>
      <c r="C96" s="45">
        <v>7000</v>
      </c>
      <c r="D96" s="45">
        <v>7000</v>
      </c>
      <c r="E96" s="45">
        <v>7000</v>
      </c>
      <c r="F96" s="39">
        <f t="shared" si="16"/>
        <v>0</v>
      </c>
    </row>
    <row r="97" spans="1:6" ht="16.5" customHeight="1" x14ac:dyDescent="0.25">
      <c r="A97" s="72" t="s">
        <v>70</v>
      </c>
      <c r="B97" s="46" t="s">
        <v>204</v>
      </c>
      <c r="C97" s="45">
        <v>0</v>
      </c>
      <c r="D97" s="45">
        <v>21236</v>
      </c>
      <c r="E97" s="45">
        <v>21236</v>
      </c>
      <c r="F97" s="39">
        <f t="shared" si="16"/>
        <v>0</v>
      </c>
    </row>
    <row r="98" spans="1:6" ht="16.5" customHeight="1" x14ac:dyDescent="0.25">
      <c r="A98" s="72" t="s">
        <v>70</v>
      </c>
      <c r="B98" s="46" t="s">
        <v>191</v>
      </c>
      <c r="C98" s="45">
        <v>29523</v>
      </c>
      <c r="D98" s="45">
        <v>29523</v>
      </c>
      <c r="E98" s="45">
        <v>29523</v>
      </c>
      <c r="F98" s="39">
        <f t="shared" si="16"/>
        <v>0</v>
      </c>
    </row>
    <row r="99" spans="1:6" ht="16.5" customHeight="1" x14ac:dyDescent="0.25">
      <c r="A99" s="75" t="s">
        <v>119</v>
      </c>
      <c r="B99" s="36" t="s">
        <v>120</v>
      </c>
      <c r="C99" s="35">
        <f>SUM(C100:C103)</f>
        <v>93074</v>
      </c>
      <c r="D99" s="35">
        <f>SUM(D100:D103)</f>
        <v>93074</v>
      </c>
      <c r="E99" s="35">
        <f>SUM(E100:E103)</f>
        <v>93074</v>
      </c>
      <c r="F99" s="35">
        <f>SUM(F100:F103)</f>
        <v>0</v>
      </c>
    </row>
    <row r="100" spans="1:6" ht="16.5" customHeight="1" x14ac:dyDescent="0.25">
      <c r="A100" s="68" t="s">
        <v>71</v>
      </c>
      <c r="B100" s="46" t="s">
        <v>168</v>
      </c>
      <c r="C100" s="45">
        <v>66331</v>
      </c>
      <c r="D100" s="45">
        <v>66331</v>
      </c>
      <c r="E100" s="45">
        <v>66331</v>
      </c>
      <c r="F100" s="39">
        <f t="shared" si="16"/>
        <v>0</v>
      </c>
    </row>
    <row r="101" spans="1:6" ht="16.5" customHeight="1" x14ac:dyDescent="0.25">
      <c r="A101" s="68" t="s">
        <v>71</v>
      </c>
      <c r="B101" s="46" t="s">
        <v>169</v>
      </c>
      <c r="C101" s="45">
        <v>13095</v>
      </c>
      <c r="D101" s="45">
        <v>13095</v>
      </c>
      <c r="E101" s="45">
        <v>13095</v>
      </c>
      <c r="F101" s="39">
        <f t="shared" si="16"/>
        <v>0</v>
      </c>
    </row>
    <row r="102" spans="1:6" ht="16.5" customHeight="1" x14ac:dyDescent="0.25">
      <c r="A102" s="68" t="s">
        <v>71</v>
      </c>
      <c r="B102" s="46" t="s">
        <v>151</v>
      </c>
      <c r="C102" s="45">
        <v>2030</v>
      </c>
      <c r="D102" s="45">
        <v>2030</v>
      </c>
      <c r="E102" s="45">
        <v>2030</v>
      </c>
      <c r="F102" s="39">
        <f t="shared" si="16"/>
        <v>0</v>
      </c>
    </row>
    <row r="103" spans="1:6" ht="16.5" customHeight="1" x14ac:dyDescent="0.25">
      <c r="A103" s="72" t="s">
        <v>219</v>
      </c>
      <c r="B103" s="46" t="s">
        <v>220</v>
      </c>
      <c r="C103" s="45">
        <v>11618</v>
      </c>
      <c r="D103" s="45">
        <v>11618</v>
      </c>
      <c r="E103" s="45">
        <v>11618</v>
      </c>
      <c r="F103" s="39">
        <f t="shared" si="16"/>
        <v>0</v>
      </c>
    </row>
    <row r="104" spans="1:6" ht="16.5" customHeight="1" x14ac:dyDescent="0.25">
      <c r="A104" s="75" t="s">
        <v>121</v>
      </c>
      <c r="B104" s="36" t="s">
        <v>223</v>
      </c>
      <c r="C104" s="35">
        <f>SUM(C105:C136)</f>
        <v>1976121</v>
      </c>
      <c r="D104" s="35">
        <f>SUM(D105:D136)</f>
        <v>2117302</v>
      </c>
      <c r="E104" s="35">
        <f>SUM(E105:E136)</f>
        <v>2134706</v>
      </c>
      <c r="F104" s="35">
        <f>SUM(F105:F136)</f>
        <v>17404</v>
      </c>
    </row>
    <row r="105" spans="1:6" ht="16.5" customHeight="1" x14ac:dyDescent="0.25">
      <c r="A105" s="72" t="s">
        <v>72</v>
      </c>
      <c r="B105" s="44" t="s">
        <v>170</v>
      </c>
      <c r="C105" s="45">
        <v>71187</v>
      </c>
      <c r="D105" s="45">
        <v>71199</v>
      </c>
      <c r="E105" s="45">
        <v>71199</v>
      </c>
      <c r="F105" s="39">
        <f t="shared" si="16"/>
        <v>0</v>
      </c>
    </row>
    <row r="106" spans="1:6" ht="16.5" customHeight="1" x14ac:dyDescent="0.25">
      <c r="A106" s="72" t="s">
        <v>72</v>
      </c>
      <c r="B106" s="44" t="s">
        <v>160</v>
      </c>
      <c r="C106" s="45">
        <v>10600</v>
      </c>
      <c r="D106" s="45">
        <v>10600</v>
      </c>
      <c r="E106" s="45">
        <v>10600</v>
      </c>
      <c r="F106" s="39">
        <f t="shared" si="16"/>
        <v>0</v>
      </c>
    </row>
    <row r="107" spans="1:6" ht="16.149999999999999" customHeight="1" x14ac:dyDescent="0.25">
      <c r="A107" s="72" t="s">
        <v>72</v>
      </c>
      <c r="B107" s="46" t="s">
        <v>152</v>
      </c>
      <c r="C107" s="45">
        <v>32800</v>
      </c>
      <c r="D107" s="45">
        <v>56922</v>
      </c>
      <c r="E107" s="45">
        <v>62067</v>
      </c>
      <c r="F107" s="39">
        <f t="shared" si="16"/>
        <v>5145</v>
      </c>
    </row>
    <row r="108" spans="1:6" ht="16.149999999999999" customHeight="1" x14ac:dyDescent="0.25">
      <c r="A108" s="72" t="s">
        <v>72</v>
      </c>
      <c r="B108" s="44" t="s">
        <v>130</v>
      </c>
      <c r="C108" s="45">
        <v>74609</v>
      </c>
      <c r="D108" s="45">
        <v>74609</v>
      </c>
      <c r="E108" s="45">
        <v>74609</v>
      </c>
      <c r="F108" s="39">
        <f t="shared" si="16"/>
        <v>0</v>
      </c>
    </row>
    <row r="109" spans="1:6" ht="16.5" customHeight="1" x14ac:dyDescent="0.25">
      <c r="A109" s="72" t="s">
        <v>128</v>
      </c>
      <c r="B109" s="44" t="s">
        <v>123</v>
      </c>
      <c r="C109" s="45">
        <v>235619</v>
      </c>
      <c r="D109" s="45">
        <v>235619</v>
      </c>
      <c r="E109" s="45">
        <v>235619</v>
      </c>
      <c r="F109" s="39">
        <f t="shared" si="16"/>
        <v>0</v>
      </c>
    </row>
    <row r="110" spans="1:6" ht="16.5" customHeight="1" x14ac:dyDescent="0.25">
      <c r="A110" s="72" t="s">
        <v>73</v>
      </c>
      <c r="B110" s="44" t="s">
        <v>202</v>
      </c>
      <c r="C110" s="45">
        <v>5000</v>
      </c>
      <c r="D110" s="45">
        <v>5000</v>
      </c>
      <c r="E110" s="45">
        <v>5000</v>
      </c>
      <c r="F110" s="39">
        <f t="shared" si="16"/>
        <v>0</v>
      </c>
    </row>
    <row r="111" spans="1:6" ht="16.5" customHeight="1" x14ac:dyDescent="0.25">
      <c r="A111" s="72" t="s">
        <v>74</v>
      </c>
      <c r="B111" s="44" t="s">
        <v>75</v>
      </c>
      <c r="C111" s="45">
        <v>90179</v>
      </c>
      <c r="D111" s="45">
        <v>90179</v>
      </c>
      <c r="E111" s="45">
        <v>91379</v>
      </c>
      <c r="F111" s="39">
        <f t="shared" si="16"/>
        <v>1200</v>
      </c>
    </row>
    <row r="112" spans="1:6" ht="16.5" customHeight="1" x14ac:dyDescent="0.25">
      <c r="A112" s="72" t="s">
        <v>74</v>
      </c>
      <c r="B112" s="44" t="s">
        <v>76</v>
      </c>
      <c r="C112" s="45">
        <v>73950</v>
      </c>
      <c r="D112" s="45">
        <v>73950</v>
      </c>
      <c r="E112" s="45">
        <v>74550</v>
      </c>
      <c r="F112" s="39">
        <f t="shared" si="16"/>
        <v>600</v>
      </c>
    </row>
    <row r="113" spans="1:6" ht="15.6" customHeight="1" x14ac:dyDescent="0.25">
      <c r="A113" s="72" t="s">
        <v>74</v>
      </c>
      <c r="B113" s="44" t="s">
        <v>145</v>
      </c>
      <c r="C113" s="45">
        <v>96597</v>
      </c>
      <c r="D113" s="45">
        <v>97937</v>
      </c>
      <c r="E113" s="45">
        <v>98837</v>
      </c>
      <c r="F113" s="39">
        <f t="shared" si="16"/>
        <v>900</v>
      </c>
    </row>
    <row r="114" spans="1:6" ht="15.6" customHeight="1" x14ac:dyDescent="0.25">
      <c r="A114" s="68" t="s">
        <v>77</v>
      </c>
      <c r="B114" s="44" t="s">
        <v>153</v>
      </c>
      <c r="C114" s="45">
        <v>50635</v>
      </c>
      <c r="D114" s="45">
        <v>59665</v>
      </c>
      <c r="E114" s="45">
        <v>60721</v>
      </c>
      <c r="F114" s="39">
        <f t="shared" si="16"/>
        <v>1056</v>
      </c>
    </row>
    <row r="115" spans="1:6" ht="16.5" customHeight="1" x14ac:dyDescent="0.25">
      <c r="A115" s="72" t="s">
        <v>77</v>
      </c>
      <c r="B115" s="44" t="s">
        <v>240</v>
      </c>
      <c r="C115" s="45"/>
      <c r="D115" s="45">
        <v>28024</v>
      </c>
      <c r="E115" s="45">
        <v>28024</v>
      </c>
      <c r="F115" s="39">
        <f t="shared" si="16"/>
        <v>0</v>
      </c>
    </row>
    <row r="116" spans="1:6" ht="16.5" customHeight="1" x14ac:dyDescent="0.25">
      <c r="A116" s="72" t="s">
        <v>129</v>
      </c>
      <c r="B116" s="44" t="s">
        <v>78</v>
      </c>
      <c r="C116" s="45">
        <v>36801</v>
      </c>
      <c r="D116" s="45">
        <v>39740</v>
      </c>
      <c r="E116" s="45">
        <v>39740</v>
      </c>
      <c r="F116" s="39">
        <f t="shared" si="16"/>
        <v>0</v>
      </c>
    </row>
    <row r="117" spans="1:6" ht="16.5" customHeight="1" x14ac:dyDescent="0.25">
      <c r="A117" s="72" t="s">
        <v>129</v>
      </c>
      <c r="B117" s="44" t="s">
        <v>79</v>
      </c>
      <c r="C117" s="45">
        <v>16301</v>
      </c>
      <c r="D117" s="45">
        <v>17112</v>
      </c>
      <c r="E117" s="45">
        <v>17112</v>
      </c>
      <c r="F117" s="39">
        <f t="shared" si="16"/>
        <v>0</v>
      </c>
    </row>
    <row r="118" spans="1:6" ht="16.5" customHeight="1" x14ac:dyDescent="0.25">
      <c r="A118" s="72" t="s">
        <v>129</v>
      </c>
      <c r="B118" s="44" t="s">
        <v>148</v>
      </c>
      <c r="C118" s="45">
        <v>53519</v>
      </c>
      <c r="D118" s="45">
        <v>59120</v>
      </c>
      <c r="E118" s="45">
        <v>59120</v>
      </c>
      <c r="F118" s="39">
        <f t="shared" si="16"/>
        <v>0</v>
      </c>
    </row>
    <row r="119" spans="1:6" ht="16.5" customHeight="1" x14ac:dyDescent="0.25">
      <c r="A119" s="72" t="s">
        <v>129</v>
      </c>
      <c r="B119" s="44" t="s">
        <v>131</v>
      </c>
      <c r="C119" s="45">
        <v>26002</v>
      </c>
      <c r="D119" s="45">
        <v>27368</v>
      </c>
      <c r="E119" s="45">
        <v>27368</v>
      </c>
      <c r="F119" s="39">
        <f t="shared" si="16"/>
        <v>0</v>
      </c>
    </row>
    <row r="120" spans="1:6" ht="16.5" customHeight="1" x14ac:dyDescent="0.25">
      <c r="A120" s="72" t="s">
        <v>129</v>
      </c>
      <c r="B120" s="44" t="s">
        <v>80</v>
      </c>
      <c r="C120" s="45">
        <v>23476</v>
      </c>
      <c r="D120" s="45">
        <v>24842</v>
      </c>
      <c r="E120" s="45">
        <v>24842</v>
      </c>
      <c r="F120" s="39">
        <f t="shared" si="16"/>
        <v>0</v>
      </c>
    </row>
    <row r="121" spans="1:6" ht="16.5" customHeight="1" x14ac:dyDescent="0.25">
      <c r="A121" s="72" t="s">
        <v>129</v>
      </c>
      <c r="B121" s="44" t="s">
        <v>132</v>
      </c>
      <c r="C121" s="45">
        <v>27425</v>
      </c>
      <c r="D121" s="45">
        <v>28682</v>
      </c>
      <c r="E121" s="45">
        <v>28682</v>
      </c>
      <c r="F121" s="39">
        <f t="shared" si="16"/>
        <v>0</v>
      </c>
    </row>
    <row r="122" spans="1:6" ht="16.5" customHeight="1" x14ac:dyDescent="0.25">
      <c r="A122" s="68" t="s">
        <v>81</v>
      </c>
      <c r="B122" s="80" t="s">
        <v>171</v>
      </c>
      <c r="C122" s="45">
        <v>66071</v>
      </c>
      <c r="D122" s="45">
        <v>66573</v>
      </c>
      <c r="E122" s="45">
        <v>67173</v>
      </c>
      <c r="F122" s="39">
        <f t="shared" si="16"/>
        <v>600</v>
      </c>
    </row>
    <row r="123" spans="1:6" ht="16.5" customHeight="1" x14ac:dyDescent="0.25">
      <c r="A123" s="68" t="s">
        <v>81</v>
      </c>
      <c r="B123" s="44" t="s">
        <v>85</v>
      </c>
      <c r="C123" s="45">
        <v>12070</v>
      </c>
      <c r="D123" s="45">
        <v>12070</v>
      </c>
      <c r="E123" s="45">
        <v>16236</v>
      </c>
      <c r="F123" s="39">
        <f t="shared" si="16"/>
        <v>4166</v>
      </c>
    </row>
    <row r="124" spans="1:6" ht="16.5" customHeight="1" x14ac:dyDescent="0.25">
      <c r="A124" s="68" t="s">
        <v>81</v>
      </c>
      <c r="B124" s="44" t="s">
        <v>86</v>
      </c>
      <c r="C124" s="45">
        <v>23279</v>
      </c>
      <c r="D124" s="45">
        <v>23279</v>
      </c>
      <c r="E124" s="45">
        <v>23279</v>
      </c>
      <c r="F124" s="39">
        <f t="shared" si="16"/>
        <v>0</v>
      </c>
    </row>
    <row r="125" spans="1:6" ht="16.5" customHeight="1" x14ac:dyDescent="0.25">
      <c r="A125" s="68" t="s">
        <v>81</v>
      </c>
      <c r="B125" s="44" t="s">
        <v>84</v>
      </c>
      <c r="C125" s="45">
        <v>115457</v>
      </c>
      <c r="D125" s="45">
        <v>119431</v>
      </c>
      <c r="E125" s="45">
        <v>120161</v>
      </c>
      <c r="F125" s="39">
        <f t="shared" si="16"/>
        <v>730</v>
      </c>
    </row>
    <row r="126" spans="1:6" ht="16.5" customHeight="1" x14ac:dyDescent="0.25">
      <c r="A126" s="72" t="s">
        <v>81</v>
      </c>
      <c r="B126" s="44" t="s">
        <v>183</v>
      </c>
      <c r="C126" s="45">
        <v>8635</v>
      </c>
      <c r="D126" s="45">
        <v>9412</v>
      </c>
      <c r="E126" s="45">
        <v>10053</v>
      </c>
      <c r="F126" s="39">
        <f t="shared" si="16"/>
        <v>641</v>
      </c>
    </row>
    <row r="127" spans="1:6" ht="16.5" customHeight="1" x14ac:dyDescent="0.25">
      <c r="A127" s="68" t="s">
        <v>81</v>
      </c>
      <c r="B127" s="44" t="s">
        <v>83</v>
      </c>
      <c r="C127" s="45">
        <v>582111</v>
      </c>
      <c r="D127" s="45">
        <v>587066</v>
      </c>
      <c r="E127" s="45">
        <v>585034</v>
      </c>
      <c r="F127" s="39">
        <f t="shared" si="16"/>
        <v>-2032</v>
      </c>
    </row>
    <row r="128" spans="1:6" ht="16.5" customHeight="1" x14ac:dyDescent="0.25">
      <c r="A128" s="68" t="s">
        <v>81</v>
      </c>
      <c r="B128" s="44" t="s">
        <v>172</v>
      </c>
      <c r="C128" s="45">
        <v>8672</v>
      </c>
      <c r="D128" s="45">
        <v>8672</v>
      </c>
      <c r="E128" s="45">
        <v>8672</v>
      </c>
      <c r="F128" s="39">
        <f t="shared" si="16"/>
        <v>0</v>
      </c>
    </row>
    <row r="129" spans="1:6" ht="16.5" customHeight="1" x14ac:dyDescent="0.25">
      <c r="A129" s="68" t="s">
        <v>81</v>
      </c>
      <c r="B129" s="44" t="s">
        <v>173</v>
      </c>
      <c r="C129" s="45">
        <v>19724</v>
      </c>
      <c r="D129" s="45">
        <v>20845</v>
      </c>
      <c r="E129" s="45">
        <v>20845</v>
      </c>
      <c r="F129" s="39">
        <f t="shared" si="16"/>
        <v>0</v>
      </c>
    </row>
    <row r="130" spans="1:6" ht="16.5" customHeight="1" x14ac:dyDescent="0.25">
      <c r="A130" s="68" t="s">
        <v>81</v>
      </c>
      <c r="B130" s="44" t="s">
        <v>82</v>
      </c>
      <c r="C130" s="45">
        <v>143849</v>
      </c>
      <c r="D130" s="45">
        <v>146798</v>
      </c>
      <c r="E130" s="45">
        <v>152298</v>
      </c>
      <c r="F130" s="39">
        <f t="shared" si="16"/>
        <v>5500</v>
      </c>
    </row>
    <row r="131" spans="1:6" ht="16.5" customHeight="1" x14ac:dyDescent="0.25">
      <c r="A131" s="68" t="s">
        <v>87</v>
      </c>
      <c r="B131" s="44" t="s">
        <v>174</v>
      </c>
      <c r="C131" s="45">
        <v>14676</v>
      </c>
      <c r="D131" s="45">
        <v>14676</v>
      </c>
      <c r="E131" s="45">
        <v>13204</v>
      </c>
      <c r="F131" s="39">
        <f t="shared" si="16"/>
        <v>-1472</v>
      </c>
    </row>
    <row r="132" spans="1:6" ht="16.5" customHeight="1" x14ac:dyDescent="0.25">
      <c r="A132" s="68" t="s">
        <v>87</v>
      </c>
      <c r="B132" s="44" t="s">
        <v>192</v>
      </c>
      <c r="C132" s="45">
        <v>2200</v>
      </c>
      <c r="D132" s="45">
        <v>2200</v>
      </c>
      <c r="E132" s="45">
        <v>2200</v>
      </c>
      <c r="F132" s="39">
        <f t="shared" si="16"/>
        <v>0</v>
      </c>
    </row>
    <row r="133" spans="1:6" ht="16.5" customHeight="1" x14ac:dyDescent="0.25">
      <c r="A133" s="68" t="s">
        <v>87</v>
      </c>
      <c r="B133" s="44" t="s">
        <v>188</v>
      </c>
      <c r="C133" s="45">
        <v>1000</v>
      </c>
      <c r="D133" s="45">
        <v>1000</v>
      </c>
      <c r="E133" s="45">
        <v>1000</v>
      </c>
      <c r="F133" s="39">
        <f t="shared" si="16"/>
        <v>0</v>
      </c>
    </row>
    <row r="134" spans="1:6" ht="16.5" customHeight="1" x14ac:dyDescent="0.25">
      <c r="A134" s="68" t="s">
        <v>87</v>
      </c>
      <c r="B134" s="44" t="s">
        <v>175</v>
      </c>
      <c r="C134" s="45">
        <v>23849</v>
      </c>
      <c r="D134" s="45">
        <v>23849</v>
      </c>
      <c r="E134" s="45">
        <v>23119</v>
      </c>
      <c r="F134" s="39">
        <f t="shared" si="16"/>
        <v>-730</v>
      </c>
    </row>
    <row r="135" spans="1:6" ht="16.5" customHeight="1" x14ac:dyDescent="0.25">
      <c r="A135" s="72" t="s">
        <v>186</v>
      </c>
      <c r="B135" s="44" t="s">
        <v>203</v>
      </c>
      <c r="C135" s="45">
        <v>12759</v>
      </c>
      <c r="D135" s="45">
        <v>63794</v>
      </c>
      <c r="E135" s="45">
        <v>63794</v>
      </c>
      <c r="F135" s="39">
        <f t="shared" si="16"/>
        <v>0</v>
      </c>
    </row>
    <row r="136" spans="1:6" ht="16.5" customHeight="1" x14ac:dyDescent="0.25">
      <c r="A136" s="68" t="s">
        <v>88</v>
      </c>
      <c r="B136" s="44" t="s">
        <v>176</v>
      </c>
      <c r="C136" s="45">
        <v>17069</v>
      </c>
      <c r="D136" s="45">
        <v>17069</v>
      </c>
      <c r="E136" s="45">
        <v>18169</v>
      </c>
      <c r="F136" s="39">
        <f t="shared" si="16"/>
        <v>1100</v>
      </c>
    </row>
    <row r="137" spans="1:6" ht="16.5" customHeight="1" x14ac:dyDescent="0.25">
      <c r="A137" s="75" t="s">
        <v>124</v>
      </c>
      <c r="B137" s="36" t="s">
        <v>125</v>
      </c>
      <c r="C137" s="35">
        <f>SUM(C138:C157)</f>
        <v>9408139</v>
      </c>
      <c r="D137" s="35">
        <f>SUM(D138:D157)</f>
        <v>9601122</v>
      </c>
      <c r="E137" s="35">
        <f>SUM(E138:E157)</f>
        <v>9786557</v>
      </c>
      <c r="F137" s="35">
        <f>SUM(F138:F157)</f>
        <v>185435</v>
      </c>
    </row>
    <row r="138" spans="1:6" ht="16.5" customHeight="1" x14ac:dyDescent="0.25">
      <c r="A138" s="67" t="s">
        <v>89</v>
      </c>
      <c r="B138" s="44" t="s">
        <v>177</v>
      </c>
      <c r="C138" s="45">
        <v>542976</v>
      </c>
      <c r="D138" s="45">
        <v>543867</v>
      </c>
      <c r="E138" s="45">
        <v>544165</v>
      </c>
      <c r="F138" s="39">
        <f t="shared" si="16"/>
        <v>298</v>
      </c>
    </row>
    <row r="139" spans="1:6" ht="16.5" customHeight="1" x14ac:dyDescent="0.25">
      <c r="A139" s="68" t="s">
        <v>89</v>
      </c>
      <c r="B139" s="46" t="s">
        <v>178</v>
      </c>
      <c r="C139" s="45">
        <v>820807</v>
      </c>
      <c r="D139" s="45">
        <v>823305</v>
      </c>
      <c r="E139" s="45">
        <v>828531</v>
      </c>
      <c r="F139" s="39">
        <f t="shared" si="16"/>
        <v>5226</v>
      </c>
    </row>
    <row r="140" spans="1:6" ht="16.5" customHeight="1" x14ac:dyDescent="0.25">
      <c r="A140" s="68" t="s">
        <v>89</v>
      </c>
      <c r="B140" s="46" t="s">
        <v>179</v>
      </c>
      <c r="C140" s="45">
        <v>313302</v>
      </c>
      <c r="D140" s="45">
        <v>383554</v>
      </c>
      <c r="E140" s="45">
        <v>385427</v>
      </c>
      <c r="F140" s="39">
        <f t="shared" si="16"/>
        <v>1873</v>
      </c>
    </row>
    <row r="141" spans="1:6" ht="16.5" customHeight="1" x14ac:dyDescent="0.25">
      <c r="A141" s="68" t="s">
        <v>89</v>
      </c>
      <c r="B141" s="46" t="s">
        <v>180</v>
      </c>
      <c r="C141" s="45">
        <v>116518</v>
      </c>
      <c r="D141" s="45">
        <v>116518</v>
      </c>
      <c r="E141" s="45">
        <v>117749</v>
      </c>
      <c r="F141" s="39">
        <f t="shared" si="16"/>
        <v>1231</v>
      </c>
    </row>
    <row r="142" spans="1:6" ht="16.5" customHeight="1" x14ac:dyDescent="0.25">
      <c r="A142" s="68" t="s">
        <v>89</v>
      </c>
      <c r="B142" s="46" t="s">
        <v>181</v>
      </c>
      <c r="C142" s="45">
        <v>145008</v>
      </c>
      <c r="D142" s="45">
        <v>145074</v>
      </c>
      <c r="E142" s="45">
        <v>143843</v>
      </c>
      <c r="F142" s="39">
        <f t="shared" si="16"/>
        <v>-1231</v>
      </c>
    </row>
    <row r="143" spans="1:6" ht="16.5" customHeight="1" x14ac:dyDescent="0.25">
      <c r="A143" s="68" t="s">
        <v>89</v>
      </c>
      <c r="B143" s="44" t="s">
        <v>126</v>
      </c>
      <c r="C143" s="45">
        <v>115000</v>
      </c>
      <c r="D143" s="45">
        <v>115000</v>
      </c>
      <c r="E143" s="45">
        <v>121800</v>
      </c>
      <c r="F143" s="39">
        <f t="shared" ref="F143:F157" si="17">E143-D143</f>
        <v>6800</v>
      </c>
    </row>
    <row r="144" spans="1:6" ht="16.5" customHeight="1" x14ac:dyDescent="0.25">
      <c r="A144" s="72" t="s">
        <v>90</v>
      </c>
      <c r="B144" s="46" t="s">
        <v>91</v>
      </c>
      <c r="C144" s="45">
        <v>792806</v>
      </c>
      <c r="D144" s="45">
        <v>811665</v>
      </c>
      <c r="E144" s="45">
        <v>814905</v>
      </c>
      <c r="F144" s="39">
        <f t="shared" si="17"/>
        <v>3240</v>
      </c>
    </row>
    <row r="145" spans="1:6" ht="16.5" customHeight="1" x14ac:dyDescent="0.25">
      <c r="A145" s="72" t="s">
        <v>90</v>
      </c>
      <c r="B145" s="46" t="s">
        <v>154</v>
      </c>
      <c r="C145" s="45">
        <v>136000</v>
      </c>
      <c r="D145" s="45">
        <v>136000</v>
      </c>
      <c r="E145" s="45">
        <v>166400</v>
      </c>
      <c r="F145" s="39">
        <f t="shared" si="17"/>
        <v>30400</v>
      </c>
    </row>
    <row r="146" spans="1:6" ht="16.5" customHeight="1" x14ac:dyDescent="0.25">
      <c r="A146" s="68" t="s">
        <v>90</v>
      </c>
      <c r="B146" s="44" t="s">
        <v>133</v>
      </c>
      <c r="C146" s="45">
        <v>3217750</v>
      </c>
      <c r="D146" s="45">
        <v>3259701</v>
      </c>
      <c r="E146" s="45">
        <v>3266689</v>
      </c>
      <c r="F146" s="39">
        <f t="shared" si="17"/>
        <v>6988</v>
      </c>
    </row>
    <row r="147" spans="1:6" ht="16.5" customHeight="1" x14ac:dyDescent="0.25">
      <c r="A147" s="68" t="s">
        <v>90</v>
      </c>
      <c r="B147" s="46" t="s">
        <v>134</v>
      </c>
      <c r="C147" s="45">
        <v>1952360</v>
      </c>
      <c r="D147" s="45">
        <v>2008350</v>
      </c>
      <c r="E147" s="45">
        <v>2070842</v>
      </c>
      <c r="F147" s="39">
        <f t="shared" si="17"/>
        <v>62492</v>
      </c>
    </row>
    <row r="148" spans="1:6" ht="16.5" customHeight="1" x14ac:dyDescent="0.25">
      <c r="A148" s="68" t="s">
        <v>93</v>
      </c>
      <c r="B148" s="44" t="s">
        <v>94</v>
      </c>
      <c r="C148" s="45">
        <v>210594</v>
      </c>
      <c r="D148" s="45">
        <v>210594</v>
      </c>
      <c r="E148" s="45">
        <v>210594</v>
      </c>
      <c r="F148" s="39">
        <f t="shared" si="17"/>
        <v>0</v>
      </c>
    </row>
    <row r="149" spans="1:6" ht="16.5" customHeight="1" x14ac:dyDescent="0.25">
      <c r="A149" s="68" t="s">
        <v>93</v>
      </c>
      <c r="B149" s="46" t="s">
        <v>95</v>
      </c>
      <c r="C149" s="45">
        <v>211877</v>
      </c>
      <c r="D149" s="45">
        <v>211877</v>
      </c>
      <c r="E149" s="45">
        <v>211877</v>
      </c>
      <c r="F149" s="39">
        <f t="shared" si="17"/>
        <v>0</v>
      </c>
    </row>
    <row r="150" spans="1:6" ht="16.5" customHeight="1" x14ac:dyDescent="0.25">
      <c r="A150" s="57" t="s">
        <v>93</v>
      </c>
      <c r="B150" s="46" t="s">
        <v>184</v>
      </c>
      <c r="C150" s="45">
        <v>108209</v>
      </c>
      <c r="D150" s="45">
        <v>108209</v>
      </c>
      <c r="E150" s="45">
        <v>108209</v>
      </c>
      <c r="F150" s="39">
        <f t="shared" si="17"/>
        <v>0</v>
      </c>
    </row>
    <row r="151" spans="1:6" ht="16.5" customHeight="1" x14ac:dyDescent="0.25">
      <c r="A151" s="68" t="s">
        <v>93</v>
      </c>
      <c r="B151" s="46" t="s">
        <v>158</v>
      </c>
      <c r="C151" s="45">
        <v>5400</v>
      </c>
      <c r="D151" s="45">
        <v>5400</v>
      </c>
      <c r="E151" s="45">
        <v>5400</v>
      </c>
      <c r="F151" s="39">
        <f t="shared" si="17"/>
        <v>0</v>
      </c>
    </row>
    <row r="152" spans="1:6" ht="16.5" customHeight="1" x14ac:dyDescent="0.25">
      <c r="A152" s="68" t="s">
        <v>96</v>
      </c>
      <c r="B152" s="46" t="s">
        <v>155</v>
      </c>
      <c r="C152" s="45">
        <v>151050</v>
      </c>
      <c r="D152" s="45">
        <v>151050</v>
      </c>
      <c r="E152" s="45">
        <v>161250</v>
      </c>
      <c r="F152" s="39">
        <f t="shared" si="17"/>
        <v>10200</v>
      </c>
    </row>
    <row r="153" spans="1:6" ht="16.5" customHeight="1" x14ac:dyDescent="0.25">
      <c r="A153" s="68" t="s">
        <v>97</v>
      </c>
      <c r="B153" s="46" t="s">
        <v>161</v>
      </c>
      <c r="C153" s="45">
        <v>145311</v>
      </c>
      <c r="D153" s="45">
        <v>146435</v>
      </c>
      <c r="E153" s="45">
        <v>147459</v>
      </c>
      <c r="F153" s="39">
        <f t="shared" si="17"/>
        <v>1024</v>
      </c>
    </row>
    <row r="154" spans="1:6" ht="16.5" customHeight="1" x14ac:dyDescent="0.25">
      <c r="A154" s="68" t="s">
        <v>97</v>
      </c>
      <c r="B154" s="46" t="s">
        <v>162</v>
      </c>
      <c r="C154" s="45">
        <v>143126</v>
      </c>
      <c r="D154" s="45">
        <v>144049</v>
      </c>
      <c r="E154" s="45">
        <v>147392</v>
      </c>
      <c r="F154" s="39">
        <f t="shared" si="17"/>
        <v>3343</v>
      </c>
    </row>
    <row r="155" spans="1:6" ht="16.5" customHeight="1" x14ac:dyDescent="0.25">
      <c r="A155" s="68" t="s">
        <v>97</v>
      </c>
      <c r="B155" s="46" t="s">
        <v>163</v>
      </c>
      <c r="C155" s="45">
        <v>62121</v>
      </c>
      <c r="D155" s="45">
        <v>62550</v>
      </c>
      <c r="E155" s="45">
        <v>66234</v>
      </c>
      <c r="F155" s="39">
        <f t="shared" si="17"/>
        <v>3684</v>
      </c>
    </row>
    <row r="156" spans="1:6" ht="16.5" customHeight="1" x14ac:dyDescent="0.25">
      <c r="A156" s="68" t="s">
        <v>98</v>
      </c>
      <c r="B156" s="46" t="s">
        <v>135</v>
      </c>
      <c r="C156" s="45">
        <v>28985</v>
      </c>
      <c r="D156" s="45">
        <v>28985</v>
      </c>
      <c r="E156" s="45">
        <v>28985</v>
      </c>
      <c r="F156" s="39">
        <f t="shared" si="17"/>
        <v>0</v>
      </c>
    </row>
    <row r="157" spans="1:6" ht="16.5" customHeight="1" x14ac:dyDescent="0.25">
      <c r="A157" s="72" t="s">
        <v>207</v>
      </c>
      <c r="B157" s="46" t="s">
        <v>224</v>
      </c>
      <c r="C157" s="45">
        <v>188939</v>
      </c>
      <c r="D157" s="45">
        <v>188939</v>
      </c>
      <c r="E157" s="45">
        <v>238806</v>
      </c>
      <c r="F157" s="39">
        <f t="shared" si="17"/>
        <v>49867</v>
      </c>
    </row>
    <row r="158" spans="1:6" ht="16.5" customHeight="1" x14ac:dyDescent="0.25">
      <c r="A158" s="75" t="s">
        <v>47</v>
      </c>
      <c r="B158" s="36" t="s">
        <v>127</v>
      </c>
      <c r="C158" s="35">
        <f>SUM(C159:C178)</f>
        <v>2494954</v>
      </c>
      <c r="D158" s="35">
        <f>SUM(D159:D178)</f>
        <v>2486378</v>
      </c>
      <c r="E158" s="35">
        <f>SUM(E159:E178)</f>
        <v>2479285</v>
      </c>
      <c r="F158" s="35">
        <f>SUM(F159:F178)</f>
        <v>-7093</v>
      </c>
    </row>
    <row r="159" spans="1:6" ht="16.5" customHeight="1" x14ac:dyDescent="0.25">
      <c r="A159" s="72" t="s">
        <v>208</v>
      </c>
      <c r="B159" s="44" t="s">
        <v>209</v>
      </c>
      <c r="C159" s="45">
        <v>4000</v>
      </c>
      <c r="D159" s="45">
        <v>4000</v>
      </c>
      <c r="E159" s="45">
        <v>4000</v>
      </c>
      <c r="F159" s="39">
        <f t="shared" ref="F159:F178" si="18">E159-D159</f>
        <v>0</v>
      </c>
    </row>
    <row r="160" spans="1:6" ht="16.5" customHeight="1" x14ac:dyDescent="0.25">
      <c r="A160" s="72" t="s">
        <v>230</v>
      </c>
      <c r="B160" s="44" t="s">
        <v>231</v>
      </c>
      <c r="C160" s="45">
        <v>8495</v>
      </c>
      <c r="D160" s="45">
        <v>8495</v>
      </c>
      <c r="E160" s="45">
        <v>8495</v>
      </c>
      <c r="F160" s="39">
        <f t="shared" si="18"/>
        <v>0</v>
      </c>
    </row>
    <row r="161" spans="1:6" ht="16.5" customHeight="1" x14ac:dyDescent="0.25">
      <c r="A161" s="68" t="s">
        <v>100</v>
      </c>
      <c r="B161" s="44" t="s">
        <v>99</v>
      </c>
      <c r="C161" s="45">
        <v>89036</v>
      </c>
      <c r="D161" s="45">
        <v>89036</v>
      </c>
      <c r="E161" s="45">
        <v>89036</v>
      </c>
      <c r="F161" s="39">
        <f t="shared" si="18"/>
        <v>0</v>
      </c>
    </row>
    <row r="162" spans="1:6" ht="16.5" customHeight="1" x14ac:dyDescent="0.25">
      <c r="A162" s="72" t="s">
        <v>215</v>
      </c>
      <c r="B162" s="44" t="s">
        <v>216</v>
      </c>
      <c r="C162" s="45">
        <v>96500</v>
      </c>
      <c r="D162" s="45">
        <v>93536</v>
      </c>
      <c r="E162" s="45">
        <v>57147</v>
      </c>
      <c r="F162" s="39">
        <f t="shared" si="18"/>
        <v>-36389</v>
      </c>
    </row>
    <row r="163" spans="1:6" ht="16.5" customHeight="1" x14ac:dyDescent="0.25">
      <c r="A163" s="72" t="s">
        <v>213</v>
      </c>
      <c r="B163" s="44" t="s">
        <v>214</v>
      </c>
      <c r="C163" s="45">
        <v>74000</v>
      </c>
      <c r="D163" s="45">
        <v>74000</v>
      </c>
      <c r="E163" s="45">
        <v>74000</v>
      </c>
      <c r="F163" s="39">
        <f t="shared" si="18"/>
        <v>0</v>
      </c>
    </row>
    <row r="164" spans="1:6" ht="16.5" customHeight="1" x14ac:dyDescent="0.25">
      <c r="A164" s="68" t="s">
        <v>101</v>
      </c>
      <c r="B164" s="44" t="s">
        <v>193</v>
      </c>
      <c r="C164" s="45">
        <v>316429</v>
      </c>
      <c r="D164" s="45">
        <v>316429</v>
      </c>
      <c r="E164" s="45">
        <v>322505</v>
      </c>
      <c r="F164" s="39">
        <f t="shared" si="18"/>
        <v>6076</v>
      </c>
    </row>
    <row r="165" spans="1:6" ht="16.5" customHeight="1" x14ac:dyDescent="0.25">
      <c r="A165" s="68" t="s">
        <v>101</v>
      </c>
      <c r="B165" s="44" t="s">
        <v>194</v>
      </c>
      <c r="C165" s="45">
        <v>398595</v>
      </c>
      <c r="D165" s="45">
        <v>398595</v>
      </c>
      <c r="E165" s="45">
        <v>398595</v>
      </c>
      <c r="F165" s="39">
        <f t="shared" si="18"/>
        <v>0</v>
      </c>
    </row>
    <row r="166" spans="1:6" ht="16.5" customHeight="1" x14ac:dyDescent="0.25">
      <c r="A166" s="68" t="s">
        <v>101</v>
      </c>
      <c r="B166" s="46" t="s">
        <v>159</v>
      </c>
      <c r="C166" s="45">
        <v>700000</v>
      </c>
      <c r="D166" s="45">
        <v>700000</v>
      </c>
      <c r="E166" s="45">
        <v>700000</v>
      </c>
      <c r="F166" s="39">
        <f t="shared" si="18"/>
        <v>0</v>
      </c>
    </row>
    <row r="167" spans="1:6" ht="16.5" customHeight="1" x14ac:dyDescent="0.25">
      <c r="A167" s="72" t="s">
        <v>136</v>
      </c>
      <c r="B167" s="46" t="s">
        <v>187</v>
      </c>
      <c r="C167" s="45">
        <v>2150</v>
      </c>
      <c r="D167" s="45">
        <v>2150</v>
      </c>
      <c r="E167" s="45">
        <v>2150</v>
      </c>
      <c r="F167" s="39">
        <f t="shared" si="18"/>
        <v>0</v>
      </c>
    </row>
    <row r="168" spans="1:6" ht="16.5" customHeight="1" x14ac:dyDescent="0.25">
      <c r="A168" s="72" t="s">
        <v>136</v>
      </c>
      <c r="B168" s="46" t="s">
        <v>92</v>
      </c>
      <c r="C168" s="45">
        <v>57512</v>
      </c>
      <c r="D168" s="45">
        <v>57512</v>
      </c>
      <c r="E168" s="45">
        <v>57512</v>
      </c>
      <c r="F168" s="39">
        <f t="shared" si="18"/>
        <v>0</v>
      </c>
    </row>
    <row r="169" spans="1:6" ht="16.5" customHeight="1" x14ac:dyDescent="0.25">
      <c r="A169" s="72" t="s">
        <v>136</v>
      </c>
      <c r="B169" s="46" t="s">
        <v>212</v>
      </c>
      <c r="C169" s="45">
        <v>4256</v>
      </c>
      <c r="D169" s="45">
        <v>4256</v>
      </c>
      <c r="E169" s="45">
        <v>4256</v>
      </c>
      <c r="F169" s="39">
        <f t="shared" si="18"/>
        <v>0</v>
      </c>
    </row>
    <row r="170" spans="1:6" ht="16.5" customHeight="1" x14ac:dyDescent="0.25">
      <c r="A170" s="72" t="s">
        <v>136</v>
      </c>
      <c r="B170" s="46" t="s">
        <v>156</v>
      </c>
      <c r="C170" s="45">
        <v>21800</v>
      </c>
      <c r="D170" s="45">
        <v>21800</v>
      </c>
      <c r="E170" s="45">
        <v>21800</v>
      </c>
      <c r="F170" s="39">
        <f t="shared" si="18"/>
        <v>0</v>
      </c>
    </row>
    <row r="171" spans="1:6" ht="16.5" customHeight="1" x14ac:dyDescent="0.25">
      <c r="A171" s="72" t="s">
        <v>197</v>
      </c>
      <c r="B171" s="44" t="s">
        <v>198</v>
      </c>
      <c r="C171" s="45">
        <v>59847</v>
      </c>
      <c r="D171" s="45">
        <v>59847</v>
      </c>
      <c r="E171" s="45">
        <v>59847</v>
      </c>
      <c r="F171" s="39">
        <f t="shared" si="18"/>
        <v>0</v>
      </c>
    </row>
    <row r="172" spans="1:6" ht="16.5" customHeight="1" x14ac:dyDescent="0.25">
      <c r="A172" s="72" t="s">
        <v>137</v>
      </c>
      <c r="B172" s="46" t="s">
        <v>185</v>
      </c>
      <c r="C172" s="45">
        <v>61000</v>
      </c>
      <c r="D172" s="45">
        <v>61000</v>
      </c>
      <c r="E172" s="45">
        <v>84220</v>
      </c>
      <c r="F172" s="39">
        <f t="shared" si="18"/>
        <v>23220</v>
      </c>
    </row>
    <row r="173" spans="1:6" ht="16.5" customHeight="1" x14ac:dyDescent="0.25">
      <c r="A173" s="68" t="s">
        <v>102</v>
      </c>
      <c r="B173" s="44" t="s">
        <v>103</v>
      </c>
      <c r="C173" s="45">
        <v>127802</v>
      </c>
      <c r="D173" s="45">
        <v>127802</v>
      </c>
      <c r="E173" s="45">
        <v>127802</v>
      </c>
      <c r="F173" s="39">
        <f t="shared" si="18"/>
        <v>0</v>
      </c>
    </row>
    <row r="174" spans="1:6" ht="16.5" customHeight="1" x14ac:dyDescent="0.25">
      <c r="A174" s="72" t="s">
        <v>210</v>
      </c>
      <c r="B174" s="44" t="s">
        <v>211</v>
      </c>
      <c r="C174" s="45">
        <v>50845</v>
      </c>
      <c r="D174" s="45">
        <v>50845</v>
      </c>
      <c r="E174" s="45">
        <v>50845</v>
      </c>
      <c r="F174" s="39">
        <f t="shared" si="18"/>
        <v>0</v>
      </c>
    </row>
    <row r="175" spans="1:6" ht="16.5" customHeight="1" x14ac:dyDescent="0.25">
      <c r="A175" s="72" t="s">
        <v>190</v>
      </c>
      <c r="B175" s="46" t="s">
        <v>189</v>
      </c>
      <c r="C175" s="45">
        <v>2150</v>
      </c>
      <c r="D175" s="45">
        <v>2150</v>
      </c>
      <c r="E175" s="45">
        <v>2150</v>
      </c>
      <c r="F175" s="39">
        <f t="shared" si="18"/>
        <v>0</v>
      </c>
    </row>
    <row r="176" spans="1:6" ht="16.5" customHeight="1" x14ac:dyDescent="0.25">
      <c r="A176" s="68" t="s">
        <v>105</v>
      </c>
      <c r="B176" s="44" t="s">
        <v>104</v>
      </c>
      <c r="C176" s="45">
        <v>167337</v>
      </c>
      <c r="D176" s="45">
        <v>161475</v>
      </c>
      <c r="E176" s="45">
        <v>161475</v>
      </c>
      <c r="F176" s="39">
        <f t="shared" si="18"/>
        <v>0</v>
      </c>
    </row>
    <row r="177" spans="1:6" ht="16.5" customHeight="1" x14ac:dyDescent="0.25">
      <c r="A177" s="72" t="s">
        <v>217</v>
      </c>
      <c r="B177" s="44" t="s">
        <v>218</v>
      </c>
      <c r="C177" s="45">
        <v>2500</v>
      </c>
      <c r="D177" s="45">
        <v>2500</v>
      </c>
      <c r="E177" s="45">
        <v>2500</v>
      </c>
      <c r="F177" s="39">
        <f t="shared" si="18"/>
        <v>0</v>
      </c>
    </row>
    <row r="178" spans="1:6" ht="16.5" customHeight="1" x14ac:dyDescent="0.25">
      <c r="A178" s="78" t="s">
        <v>106</v>
      </c>
      <c r="B178" s="79" t="s">
        <v>225</v>
      </c>
      <c r="C178" s="45">
        <v>250700</v>
      </c>
      <c r="D178" s="45">
        <v>250950</v>
      </c>
      <c r="E178" s="45">
        <v>250950</v>
      </c>
      <c r="F178" s="39">
        <f t="shared" si="18"/>
        <v>0</v>
      </c>
    </row>
    <row r="179" spans="1:6" ht="16.5" customHeight="1" thickBot="1" x14ac:dyDescent="0.3">
      <c r="A179" s="116" t="s">
        <v>138</v>
      </c>
      <c r="B179" s="117"/>
      <c r="C179" s="81">
        <f>C64+C72+C74+C77+C83+C89+C99+C104+C137+C158</f>
        <v>17649313</v>
      </c>
      <c r="D179" s="81">
        <f>D64+D72+D74+D77+D83+D89+D99+D104+D137+D158</f>
        <v>17927786</v>
      </c>
      <c r="E179" s="81">
        <f>E64+E72+E74+E77+E83+E89+E99+E104+E137+E158</f>
        <v>18148632</v>
      </c>
      <c r="F179" s="81">
        <f>F64+F72+F74+F77+F83+F89+F99+F104+F137+F158</f>
        <v>220846</v>
      </c>
    </row>
  </sheetData>
  <mergeCells count="2">
    <mergeCell ref="A63:B63"/>
    <mergeCell ref="A179:B179"/>
  </mergeCells>
  <phoneticPr fontId="22" type="noConversion"/>
  <hyperlinks>
    <hyperlink ref="B85" r:id="rId1" display="https://cloud.veera.eu/document/1014/budget/6049/sub-budgets/1244/records/91132" xr:uid="{A618D989-7648-4FB4-A62D-31E224A81799}"/>
  </hyperlinks>
  <pageMargins left="0.7" right="0.7" top="0.75" bottom="0.75" header="0.3" footer="0.3"/>
  <pageSetup paperSize="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81"/>
  <sheetViews>
    <sheetView zoomScale="97" zoomScaleNormal="97" workbookViewId="0">
      <selection activeCell="C14" sqref="C14"/>
    </sheetView>
  </sheetViews>
  <sheetFormatPr defaultColWidth="9.140625" defaultRowHeight="14.25" customHeight="1" x14ac:dyDescent="0.25"/>
  <cols>
    <col min="1" max="1" width="64.7109375" customWidth="1"/>
    <col min="2" max="2" width="15.85546875" bestFit="1" customWidth="1"/>
  </cols>
  <sheetData>
    <row r="1" spans="1:3" ht="14.25" customHeight="1" x14ac:dyDescent="0.25">
      <c r="A1" s="12"/>
      <c r="B1" s="14"/>
      <c r="C1" s="1"/>
    </row>
    <row r="2" spans="1:3" ht="14.25" customHeight="1" x14ac:dyDescent="0.25">
      <c r="A2" s="9"/>
      <c r="B2" s="89"/>
      <c r="C2" s="1"/>
    </row>
    <row r="3" spans="1:3" ht="14.25" customHeight="1" x14ac:dyDescent="0.25">
      <c r="A3" s="87"/>
      <c r="C3" s="85"/>
    </row>
    <row r="4" spans="1:3" ht="14.25" customHeight="1" x14ac:dyDescent="0.25">
      <c r="A4" s="87"/>
    </row>
    <row r="5" spans="1:3" ht="14.25" customHeight="1" x14ac:dyDescent="0.25">
      <c r="A5" s="87"/>
    </row>
    <row r="6" spans="1:3" ht="14.25" customHeight="1" x14ac:dyDescent="0.25">
      <c r="A6" s="9"/>
      <c r="B6" s="89"/>
    </row>
    <row r="7" spans="1:3" ht="14.25" customHeight="1" x14ac:dyDescent="0.25">
      <c r="A7" s="87"/>
      <c r="B7" s="89"/>
      <c r="C7" s="1"/>
    </row>
    <row r="8" spans="1:3" ht="14.25" customHeight="1" x14ac:dyDescent="0.25">
      <c r="A8" s="87"/>
      <c r="B8" s="86"/>
    </row>
    <row r="9" spans="1:3" ht="14.25" customHeight="1" x14ac:dyDescent="0.25">
      <c r="A9" s="90"/>
      <c r="B9" s="88"/>
    </row>
    <row r="10" spans="1:3" ht="14.25" customHeight="1" x14ac:dyDescent="0.25">
      <c r="A10" s="5"/>
      <c r="B10" s="6"/>
    </row>
    <row r="12" spans="1:3" ht="14.25" customHeight="1" x14ac:dyDescent="0.25">
      <c r="A12" s="90"/>
      <c r="B12" s="14"/>
    </row>
    <row r="13" spans="1:3" ht="14.25" customHeight="1" x14ac:dyDescent="0.25">
      <c r="A13" s="7"/>
      <c r="B13" s="8"/>
    </row>
    <row r="14" spans="1:3" ht="14.25" customHeight="1" x14ac:dyDescent="0.25">
      <c r="A14" s="5"/>
      <c r="B14" s="6"/>
    </row>
    <row r="15" spans="1:3" ht="14.25" customHeight="1" x14ac:dyDescent="0.25">
      <c r="A15" s="7"/>
      <c r="B15" s="8"/>
    </row>
    <row r="16" spans="1:3" ht="14.25" customHeight="1" x14ac:dyDescent="0.25">
      <c r="A16" s="5"/>
      <c r="B16" s="6"/>
    </row>
    <row r="17" spans="1:2" ht="14.25" customHeight="1" x14ac:dyDescent="0.25">
      <c r="A17" s="7"/>
      <c r="B17" s="8"/>
    </row>
    <row r="18" spans="1:2" ht="14.25" customHeight="1" x14ac:dyDescent="0.25">
      <c r="A18" s="5"/>
      <c r="B18" s="6"/>
    </row>
    <row r="19" spans="1:2" ht="14.25" customHeight="1" x14ac:dyDescent="0.25">
      <c r="A19" s="7"/>
      <c r="B19" s="8"/>
    </row>
    <row r="20" spans="1:2" ht="14.25" customHeight="1" x14ac:dyDescent="0.25">
      <c r="A20" s="5"/>
      <c r="B20" s="6"/>
    </row>
    <row r="21" spans="1:2" ht="14.25" customHeight="1" x14ac:dyDescent="0.25">
      <c r="A21" s="7"/>
      <c r="B21" s="8"/>
    </row>
    <row r="22" spans="1:2" ht="14.25" customHeight="1" x14ac:dyDescent="0.25">
      <c r="A22" s="5"/>
      <c r="B22" s="6"/>
    </row>
    <row r="23" spans="1:2" ht="14.25" customHeight="1" x14ac:dyDescent="0.25">
      <c r="A23" s="7"/>
      <c r="B23" s="8"/>
    </row>
    <row r="24" spans="1:2" ht="14.25" customHeight="1" x14ac:dyDescent="0.25">
      <c r="A24" s="5"/>
      <c r="B24" s="6"/>
    </row>
    <row r="25" spans="1:2" ht="14.25" customHeight="1" x14ac:dyDescent="0.25">
      <c r="A25" s="7"/>
      <c r="B25" s="8"/>
    </row>
    <row r="26" spans="1:2" ht="14.25" customHeight="1" x14ac:dyDescent="0.25">
      <c r="A26" s="5"/>
      <c r="B26" s="6"/>
    </row>
    <row r="27" spans="1:2" ht="14.25" customHeight="1" x14ac:dyDescent="0.25">
      <c r="A27" s="7"/>
      <c r="B27" s="8"/>
    </row>
    <row r="28" spans="1:2" ht="14.25" customHeight="1" x14ac:dyDescent="0.25">
      <c r="A28" s="5"/>
      <c r="B28" s="6"/>
    </row>
    <row r="29" spans="1:2" ht="14.25" customHeight="1" x14ac:dyDescent="0.25">
      <c r="A29" s="7"/>
      <c r="B29" s="8"/>
    </row>
    <row r="30" spans="1:2" ht="14.25" customHeight="1" x14ac:dyDescent="0.25">
      <c r="A30" s="5"/>
      <c r="B30" s="6"/>
    </row>
    <row r="31" spans="1:2" ht="14.25" customHeight="1" x14ac:dyDescent="0.25">
      <c r="A31" s="7"/>
      <c r="B31" s="8"/>
    </row>
    <row r="32" spans="1:2" ht="14.25" customHeight="1" x14ac:dyDescent="0.25">
      <c r="A32" s="5"/>
      <c r="B32" s="6"/>
    </row>
    <row r="33" spans="1:2" ht="14.25" customHeight="1" x14ac:dyDescent="0.25">
      <c r="A33" s="7"/>
      <c r="B33" s="8"/>
    </row>
    <row r="34" spans="1:2" ht="14.25" customHeight="1" x14ac:dyDescent="0.25">
      <c r="A34" s="5"/>
      <c r="B34" s="6"/>
    </row>
    <row r="35" spans="1:2" ht="14.25" customHeight="1" x14ac:dyDescent="0.25">
      <c r="A35" s="7"/>
      <c r="B35" s="8"/>
    </row>
    <row r="36" spans="1:2" ht="14.25" customHeight="1" x14ac:dyDescent="0.25">
      <c r="A36" s="5"/>
      <c r="B36" s="6"/>
    </row>
    <row r="37" spans="1:2" ht="14.25" customHeight="1" x14ac:dyDescent="0.25">
      <c r="A37" s="7"/>
      <c r="B37" s="8"/>
    </row>
    <row r="38" spans="1:2" ht="14.25" customHeight="1" x14ac:dyDescent="0.25">
      <c r="A38" s="5"/>
      <c r="B38" s="6"/>
    </row>
    <row r="39" spans="1:2" ht="14.25" customHeight="1" x14ac:dyDescent="0.25">
      <c r="A39" s="7"/>
      <c r="B39" s="8"/>
    </row>
    <row r="40" spans="1:2" ht="14.25" customHeight="1" x14ac:dyDescent="0.25">
      <c r="A40" s="5"/>
      <c r="B40" s="6"/>
    </row>
    <row r="41" spans="1:2" ht="14.25" customHeight="1" x14ac:dyDescent="0.25">
      <c r="A41" s="7"/>
      <c r="B41" s="8"/>
    </row>
    <row r="42" spans="1:2" ht="14.25" customHeight="1" x14ac:dyDescent="0.25">
      <c r="A42" s="5"/>
      <c r="B42" s="6"/>
    </row>
    <row r="43" spans="1:2" ht="14.25" customHeight="1" x14ac:dyDescent="0.25">
      <c r="A43" s="7"/>
      <c r="B43" s="8"/>
    </row>
    <row r="44" spans="1:2" ht="14.25" customHeight="1" x14ac:dyDescent="0.25">
      <c r="A44" s="5"/>
      <c r="B44" s="6"/>
    </row>
    <row r="45" spans="1:2" ht="14.25" customHeight="1" x14ac:dyDescent="0.25">
      <c r="A45" s="7"/>
      <c r="B45" s="8"/>
    </row>
    <row r="46" spans="1:2" ht="14.25" customHeight="1" x14ac:dyDescent="0.25">
      <c r="A46" s="5"/>
      <c r="B46" s="6"/>
    </row>
    <row r="47" spans="1:2" ht="14.25" customHeight="1" x14ac:dyDescent="0.25">
      <c r="A47" s="7"/>
      <c r="B47" s="8"/>
    </row>
    <row r="48" spans="1:2" ht="14.25" customHeight="1" x14ac:dyDescent="0.25">
      <c r="A48" s="5"/>
      <c r="B48" s="6"/>
    </row>
    <row r="49" spans="1:2" ht="14.25" customHeight="1" x14ac:dyDescent="0.25">
      <c r="A49" s="7"/>
      <c r="B49" s="8"/>
    </row>
    <row r="50" spans="1:2" ht="14.25" customHeight="1" x14ac:dyDescent="0.25">
      <c r="A50" s="5"/>
      <c r="B50" s="6"/>
    </row>
    <row r="51" spans="1:2" ht="14.25" customHeight="1" x14ac:dyDescent="0.25">
      <c r="A51" s="7"/>
      <c r="B51" s="8"/>
    </row>
    <row r="52" spans="1:2" ht="14.25" customHeight="1" x14ac:dyDescent="0.25">
      <c r="A52" s="5"/>
      <c r="B52" s="6"/>
    </row>
    <row r="53" spans="1:2" ht="14.25" customHeight="1" x14ac:dyDescent="0.25">
      <c r="A53" s="7"/>
      <c r="B53" s="8"/>
    </row>
    <row r="54" spans="1:2" ht="14.25" customHeight="1" x14ac:dyDescent="0.25">
      <c r="A54" s="5"/>
      <c r="B54" s="6"/>
    </row>
    <row r="55" spans="1:2" ht="14.25" customHeight="1" x14ac:dyDescent="0.25">
      <c r="A55" s="7"/>
      <c r="B55" s="8"/>
    </row>
    <row r="56" spans="1:2" ht="14.25" customHeight="1" x14ac:dyDescent="0.25">
      <c r="A56" s="5"/>
      <c r="B56" s="6"/>
    </row>
    <row r="57" spans="1:2" ht="14.25" customHeight="1" x14ac:dyDescent="0.25">
      <c r="A57" s="7"/>
      <c r="B57" s="8"/>
    </row>
    <row r="58" spans="1:2" ht="14.25" customHeight="1" x14ac:dyDescent="0.25">
      <c r="A58" s="5"/>
      <c r="B58" s="6"/>
    </row>
    <row r="59" spans="1:2" ht="14.25" customHeight="1" x14ac:dyDescent="0.25">
      <c r="A59" s="7"/>
      <c r="B59" s="8"/>
    </row>
    <row r="60" spans="1:2" ht="14.25" customHeight="1" x14ac:dyDescent="0.25">
      <c r="A60" s="5"/>
      <c r="B60" s="6"/>
    </row>
    <row r="61" spans="1:2" ht="14.25" customHeight="1" x14ac:dyDescent="0.25">
      <c r="A61" s="7"/>
      <c r="B61" s="8"/>
    </row>
    <row r="62" spans="1:2" ht="14.25" customHeight="1" x14ac:dyDescent="0.25">
      <c r="A62" s="5"/>
      <c r="B62" s="6"/>
    </row>
    <row r="63" spans="1:2" ht="14.25" customHeight="1" x14ac:dyDescent="0.25">
      <c r="A63" s="7"/>
      <c r="B63" s="8"/>
    </row>
    <row r="64" spans="1:2" ht="14.25" customHeight="1" x14ac:dyDescent="0.25">
      <c r="A64" s="5"/>
      <c r="B64" s="6"/>
    </row>
    <row r="65" spans="1:2" ht="14.25" customHeight="1" x14ac:dyDescent="0.25">
      <c r="A65" s="7"/>
      <c r="B65" s="8"/>
    </row>
    <row r="66" spans="1:2" ht="14.25" customHeight="1" x14ac:dyDescent="0.25">
      <c r="A66" s="5"/>
      <c r="B66" s="6"/>
    </row>
    <row r="67" spans="1:2" ht="14.25" customHeight="1" x14ac:dyDescent="0.25">
      <c r="A67" s="7"/>
      <c r="B67" s="8"/>
    </row>
    <row r="68" spans="1:2" ht="14.25" customHeight="1" x14ac:dyDescent="0.25">
      <c r="A68" s="5"/>
      <c r="B68" s="6"/>
    </row>
    <row r="69" spans="1:2" ht="14.25" customHeight="1" x14ac:dyDescent="0.25">
      <c r="A69" s="7"/>
      <c r="B69" s="8"/>
    </row>
    <row r="70" spans="1:2" ht="14.25" customHeight="1" x14ac:dyDescent="0.25">
      <c r="A70" s="5"/>
      <c r="B70" s="6"/>
    </row>
    <row r="71" spans="1:2" ht="14.25" customHeight="1" x14ac:dyDescent="0.25">
      <c r="A71" s="7"/>
      <c r="B71" s="8"/>
    </row>
    <row r="72" spans="1:2" ht="14.25" customHeight="1" x14ac:dyDescent="0.25">
      <c r="A72" s="5"/>
      <c r="B72" s="6"/>
    </row>
    <row r="73" spans="1:2" ht="14.25" customHeight="1" x14ac:dyDescent="0.25">
      <c r="A73" s="7"/>
      <c r="B73" s="8"/>
    </row>
    <row r="74" spans="1:2" ht="14.25" customHeight="1" x14ac:dyDescent="0.25">
      <c r="A74" s="5"/>
      <c r="B74" s="6"/>
    </row>
    <row r="75" spans="1:2" ht="14.25" customHeight="1" x14ac:dyDescent="0.25">
      <c r="A75" s="7"/>
      <c r="B75" s="8"/>
    </row>
    <row r="76" spans="1:2" ht="14.25" customHeight="1" x14ac:dyDescent="0.25">
      <c r="A76" s="5"/>
      <c r="B76" s="6"/>
    </row>
    <row r="77" spans="1:2" ht="14.25" customHeight="1" x14ac:dyDescent="0.25">
      <c r="A77" s="7"/>
      <c r="B77" s="8"/>
    </row>
    <row r="78" spans="1:2" ht="14.25" customHeight="1" x14ac:dyDescent="0.25">
      <c r="A78" s="5"/>
      <c r="B78" s="6"/>
    </row>
    <row r="79" spans="1:2" ht="14.25" customHeight="1" x14ac:dyDescent="0.25">
      <c r="A79" s="7"/>
      <c r="B79" s="8"/>
    </row>
    <row r="80" spans="1:2" ht="14.25" customHeight="1" x14ac:dyDescent="0.25">
      <c r="A80" s="5"/>
      <c r="B80" s="6"/>
    </row>
    <row r="81" spans="1:2" ht="14.25" customHeight="1" x14ac:dyDescent="0.25">
      <c r="A81" s="7"/>
      <c r="B81" s="8"/>
    </row>
    <row r="82" spans="1:2" ht="14.25" customHeight="1" x14ac:dyDescent="0.25">
      <c r="A82" s="5"/>
      <c r="B82" s="6"/>
    </row>
    <row r="83" spans="1:2" ht="14.25" customHeight="1" x14ac:dyDescent="0.25">
      <c r="A83" s="7"/>
      <c r="B83" s="8"/>
    </row>
    <row r="84" spans="1:2" ht="14.25" customHeight="1" x14ac:dyDescent="0.25">
      <c r="A84" s="5"/>
      <c r="B84" s="6"/>
    </row>
    <row r="85" spans="1:2" ht="14.25" customHeight="1" x14ac:dyDescent="0.25">
      <c r="A85" s="7"/>
      <c r="B85" s="8"/>
    </row>
    <row r="86" spans="1:2" ht="14.25" customHeight="1" x14ac:dyDescent="0.25">
      <c r="A86" s="5"/>
      <c r="B86" s="6"/>
    </row>
    <row r="87" spans="1:2" ht="14.25" customHeight="1" x14ac:dyDescent="0.25">
      <c r="A87" s="7"/>
      <c r="B87" s="8"/>
    </row>
    <row r="88" spans="1:2" ht="14.25" customHeight="1" x14ac:dyDescent="0.25">
      <c r="A88" s="5"/>
      <c r="B88" s="6"/>
    </row>
    <row r="89" spans="1:2" ht="14.25" customHeight="1" x14ac:dyDescent="0.25">
      <c r="A89" s="7"/>
      <c r="B89" s="8"/>
    </row>
    <row r="90" spans="1:2" ht="14.25" customHeight="1" x14ac:dyDescent="0.25">
      <c r="A90" s="5"/>
      <c r="B90" s="6"/>
    </row>
    <row r="91" spans="1:2" ht="14.25" customHeight="1" x14ac:dyDescent="0.25">
      <c r="A91" s="7"/>
      <c r="B91" s="8"/>
    </row>
    <row r="92" spans="1:2" ht="14.25" customHeight="1" x14ac:dyDescent="0.25">
      <c r="A92" s="5"/>
      <c r="B92" s="6"/>
    </row>
    <row r="93" spans="1:2" ht="14.25" customHeight="1" x14ac:dyDescent="0.25">
      <c r="A93" s="7"/>
      <c r="B93" s="8"/>
    </row>
    <row r="94" spans="1:2" ht="14.25" customHeight="1" x14ac:dyDescent="0.25">
      <c r="A94" s="5"/>
      <c r="B94" s="6"/>
    </row>
    <row r="95" spans="1:2" ht="14.25" customHeight="1" x14ac:dyDescent="0.25">
      <c r="A95" s="7"/>
      <c r="B95" s="8"/>
    </row>
    <row r="96" spans="1:2" ht="14.25" customHeight="1" x14ac:dyDescent="0.25">
      <c r="A96" s="5"/>
      <c r="B96" s="6"/>
    </row>
    <row r="97" spans="1:2" ht="14.25" customHeight="1" x14ac:dyDescent="0.25">
      <c r="A97" s="7"/>
      <c r="B97" s="8"/>
    </row>
    <row r="98" spans="1:2" ht="14.25" customHeight="1" x14ac:dyDescent="0.25">
      <c r="A98" s="5"/>
      <c r="B98" s="6"/>
    </row>
    <row r="99" spans="1:2" ht="14.25" customHeight="1" x14ac:dyDescent="0.25">
      <c r="A99" s="7"/>
      <c r="B99" s="8"/>
    </row>
    <row r="100" spans="1:2" ht="14.25" customHeight="1" x14ac:dyDescent="0.25">
      <c r="A100" s="5"/>
      <c r="B100" s="6"/>
    </row>
    <row r="101" spans="1:2" ht="14.25" customHeight="1" x14ac:dyDescent="0.25">
      <c r="A101" s="7"/>
      <c r="B101" s="8"/>
    </row>
    <row r="102" spans="1:2" ht="14.25" customHeight="1" x14ac:dyDescent="0.25">
      <c r="A102" s="5"/>
      <c r="B102" s="6"/>
    </row>
    <row r="103" spans="1:2" ht="14.25" customHeight="1" x14ac:dyDescent="0.25">
      <c r="A103" s="7"/>
      <c r="B103" s="8"/>
    </row>
    <row r="104" spans="1:2" ht="14.25" customHeight="1" x14ac:dyDescent="0.25">
      <c r="A104" s="5"/>
      <c r="B104" s="6"/>
    </row>
    <row r="105" spans="1:2" ht="14.25" customHeight="1" x14ac:dyDescent="0.25">
      <c r="A105" s="7"/>
      <c r="B105" s="8"/>
    </row>
    <row r="106" spans="1:2" ht="14.25" customHeight="1" x14ac:dyDescent="0.25">
      <c r="A106" s="5"/>
      <c r="B106" s="6"/>
    </row>
    <row r="107" spans="1:2" ht="14.25" customHeight="1" x14ac:dyDescent="0.25">
      <c r="A107" s="7"/>
      <c r="B107" s="8"/>
    </row>
    <row r="108" spans="1:2" ht="14.25" customHeight="1" x14ac:dyDescent="0.25">
      <c r="A108" s="5"/>
      <c r="B108" s="6"/>
    </row>
    <row r="109" spans="1:2" ht="14.25" customHeight="1" x14ac:dyDescent="0.25">
      <c r="A109" s="7"/>
      <c r="B109" s="8"/>
    </row>
    <row r="110" spans="1:2" ht="14.25" customHeight="1" x14ac:dyDescent="0.25">
      <c r="A110" s="5"/>
      <c r="B110" s="6"/>
    </row>
    <row r="111" spans="1:2" ht="14.25" customHeight="1" x14ac:dyDescent="0.25">
      <c r="A111" s="7"/>
      <c r="B111" s="8"/>
    </row>
    <row r="112" spans="1:2" ht="14.25" customHeight="1" x14ac:dyDescent="0.25">
      <c r="A112" s="5"/>
      <c r="B112" s="6"/>
    </row>
    <row r="113" spans="1:2" ht="14.25" customHeight="1" x14ac:dyDescent="0.25">
      <c r="A113" s="7"/>
      <c r="B113" s="8"/>
    </row>
    <row r="114" spans="1:2" ht="14.25" customHeight="1" x14ac:dyDescent="0.25">
      <c r="A114" s="5"/>
      <c r="B114" s="6"/>
    </row>
    <row r="115" spans="1:2" ht="14.25" customHeight="1" x14ac:dyDescent="0.25">
      <c r="A115" s="7"/>
      <c r="B115" s="8"/>
    </row>
    <row r="116" spans="1:2" ht="14.25" customHeight="1" x14ac:dyDescent="0.25">
      <c r="A116" s="5"/>
      <c r="B116" s="6"/>
    </row>
    <row r="117" spans="1:2" ht="14.25" customHeight="1" x14ac:dyDescent="0.25">
      <c r="A117" s="7"/>
      <c r="B117" s="8"/>
    </row>
    <row r="118" spans="1:2" ht="14.25" customHeight="1" x14ac:dyDescent="0.25">
      <c r="A118" s="5"/>
      <c r="B118" s="6"/>
    </row>
    <row r="119" spans="1:2" ht="14.25" customHeight="1" x14ac:dyDescent="0.25">
      <c r="A119" s="7"/>
      <c r="B119" s="8"/>
    </row>
    <row r="120" spans="1:2" ht="14.25" customHeight="1" x14ac:dyDescent="0.25">
      <c r="A120" s="5"/>
      <c r="B120" s="6"/>
    </row>
    <row r="121" spans="1:2" ht="14.25" customHeight="1" x14ac:dyDescent="0.25">
      <c r="A121" s="7"/>
      <c r="B121" s="8"/>
    </row>
    <row r="122" spans="1:2" ht="14.25" customHeight="1" x14ac:dyDescent="0.25">
      <c r="A122" s="5"/>
      <c r="B122" s="6"/>
    </row>
    <row r="123" spans="1:2" ht="14.25" customHeight="1" x14ac:dyDescent="0.25">
      <c r="A123" s="7"/>
      <c r="B123" s="8"/>
    </row>
    <row r="124" spans="1:2" ht="14.25" customHeight="1" x14ac:dyDescent="0.25">
      <c r="A124" s="5"/>
      <c r="B124" s="6"/>
    </row>
    <row r="125" spans="1:2" ht="14.25" customHeight="1" x14ac:dyDescent="0.25">
      <c r="A125" s="7"/>
      <c r="B125" s="8"/>
    </row>
    <row r="126" spans="1:2" ht="14.25" customHeight="1" x14ac:dyDescent="0.25">
      <c r="A126" s="5"/>
      <c r="B126" s="6"/>
    </row>
    <row r="127" spans="1:2" ht="14.25" customHeight="1" x14ac:dyDescent="0.25">
      <c r="A127" s="7"/>
      <c r="B127" s="8"/>
    </row>
    <row r="128" spans="1:2" ht="14.25" customHeight="1" x14ac:dyDescent="0.25">
      <c r="A128" s="5"/>
      <c r="B128" s="6"/>
    </row>
    <row r="129" spans="1:2" ht="14.25" customHeight="1" x14ac:dyDescent="0.25">
      <c r="A129" s="7"/>
      <c r="B129" s="8"/>
    </row>
    <row r="130" spans="1:2" ht="14.25" customHeight="1" x14ac:dyDescent="0.25">
      <c r="A130" s="5"/>
      <c r="B130" s="6"/>
    </row>
    <row r="131" spans="1:2" ht="14.25" customHeight="1" x14ac:dyDescent="0.25">
      <c r="A131" s="7"/>
      <c r="B131" s="8"/>
    </row>
    <row r="132" spans="1:2" ht="14.25" customHeight="1" x14ac:dyDescent="0.25">
      <c r="A132" s="5"/>
      <c r="B132" s="6"/>
    </row>
    <row r="133" spans="1:2" ht="14.25" customHeight="1" x14ac:dyDescent="0.25">
      <c r="A133" s="7"/>
      <c r="B133" s="8"/>
    </row>
    <row r="134" spans="1:2" ht="14.25" customHeight="1" x14ac:dyDescent="0.25">
      <c r="A134" s="5"/>
      <c r="B134" s="6"/>
    </row>
    <row r="135" spans="1:2" ht="14.25" customHeight="1" x14ac:dyDescent="0.25">
      <c r="A135" s="7"/>
      <c r="B135" s="8"/>
    </row>
    <row r="136" spans="1:2" ht="14.25" customHeight="1" x14ac:dyDescent="0.25">
      <c r="A136" s="5"/>
      <c r="B136" s="6"/>
    </row>
    <row r="137" spans="1:2" ht="14.25" customHeight="1" x14ac:dyDescent="0.25">
      <c r="A137" s="7"/>
      <c r="B137" s="8"/>
    </row>
    <row r="138" spans="1:2" ht="14.25" customHeight="1" x14ac:dyDescent="0.25">
      <c r="A138" s="5"/>
      <c r="B138" s="6"/>
    </row>
    <row r="139" spans="1:2" ht="14.25" customHeight="1" x14ac:dyDescent="0.25">
      <c r="A139" s="7"/>
      <c r="B139" s="8"/>
    </row>
    <row r="140" spans="1:2" ht="14.25" customHeight="1" x14ac:dyDescent="0.25">
      <c r="A140" s="5"/>
      <c r="B140" s="6"/>
    </row>
    <row r="141" spans="1:2" ht="14.25" customHeight="1" x14ac:dyDescent="0.25">
      <c r="A141" s="7"/>
      <c r="B141" s="8"/>
    </row>
    <row r="142" spans="1:2" ht="14.25" customHeight="1" x14ac:dyDescent="0.25">
      <c r="A142" s="5"/>
      <c r="B142" s="6"/>
    </row>
    <row r="143" spans="1:2" ht="14.25" customHeight="1" x14ac:dyDescent="0.25">
      <c r="A143" s="7"/>
      <c r="B143" s="8"/>
    </row>
    <row r="144" spans="1:2" ht="14.25" customHeight="1" x14ac:dyDescent="0.25">
      <c r="A144" s="5"/>
      <c r="B144" s="6"/>
    </row>
    <row r="145" spans="1:2" ht="14.25" customHeight="1" x14ac:dyDescent="0.25">
      <c r="A145" s="7"/>
      <c r="B145" s="8"/>
    </row>
    <row r="146" spans="1:2" ht="14.25" customHeight="1" x14ac:dyDescent="0.25">
      <c r="A146" s="5"/>
      <c r="B146" s="6"/>
    </row>
    <row r="147" spans="1:2" ht="14.25" customHeight="1" x14ac:dyDescent="0.25">
      <c r="A147" s="7"/>
      <c r="B147" s="8"/>
    </row>
    <row r="148" spans="1:2" ht="14.25" customHeight="1" x14ac:dyDescent="0.25">
      <c r="A148" s="5"/>
      <c r="B148" s="6"/>
    </row>
    <row r="149" spans="1:2" ht="14.25" customHeight="1" x14ac:dyDescent="0.25">
      <c r="A149" s="7"/>
      <c r="B149" s="8"/>
    </row>
    <row r="150" spans="1:2" ht="14.25" customHeight="1" x14ac:dyDescent="0.25">
      <c r="A150" s="5"/>
      <c r="B150" s="6"/>
    </row>
    <row r="151" spans="1:2" ht="14.25" customHeight="1" x14ac:dyDescent="0.25">
      <c r="A151" s="7"/>
      <c r="B151" s="8"/>
    </row>
    <row r="152" spans="1:2" ht="14.25" customHeight="1" x14ac:dyDescent="0.25">
      <c r="A152" s="5"/>
      <c r="B152" s="6"/>
    </row>
    <row r="153" spans="1:2" ht="14.25" customHeight="1" x14ac:dyDescent="0.25">
      <c r="A153" s="7"/>
      <c r="B153" s="8"/>
    </row>
    <row r="154" spans="1:2" ht="14.25" customHeight="1" x14ac:dyDescent="0.25">
      <c r="A154" s="5"/>
      <c r="B154" s="6"/>
    </row>
    <row r="155" spans="1:2" ht="14.25" customHeight="1" x14ac:dyDescent="0.25">
      <c r="A155" s="7"/>
      <c r="B155" s="8"/>
    </row>
    <row r="156" spans="1:2" ht="14.25" customHeight="1" x14ac:dyDescent="0.25">
      <c r="A156" s="5"/>
      <c r="B156" s="6"/>
    </row>
    <row r="157" spans="1:2" ht="14.25" customHeight="1" x14ac:dyDescent="0.25">
      <c r="A157" s="7"/>
      <c r="B157" s="8"/>
    </row>
    <row r="158" spans="1:2" ht="14.25" customHeight="1" x14ac:dyDescent="0.25">
      <c r="A158" s="5"/>
      <c r="B158" s="6"/>
    </row>
    <row r="159" spans="1:2" ht="14.25" customHeight="1" x14ac:dyDescent="0.25">
      <c r="A159" s="7"/>
      <c r="B159" s="8"/>
    </row>
    <row r="160" spans="1:2" ht="14.25" customHeight="1" x14ac:dyDescent="0.25">
      <c r="A160" s="5"/>
      <c r="B160" s="6"/>
    </row>
    <row r="161" spans="1:2" ht="14.25" customHeight="1" x14ac:dyDescent="0.25">
      <c r="A161" s="7"/>
      <c r="B161" s="8"/>
    </row>
    <row r="162" spans="1:2" ht="14.25" customHeight="1" x14ac:dyDescent="0.25">
      <c r="A162" s="5"/>
      <c r="B162" s="6"/>
    </row>
    <row r="163" spans="1:2" ht="14.25" customHeight="1" x14ac:dyDescent="0.25">
      <c r="A163" s="7"/>
      <c r="B163" s="8"/>
    </row>
    <row r="164" spans="1:2" ht="14.25" customHeight="1" x14ac:dyDescent="0.25">
      <c r="A164" s="5"/>
      <c r="B164" s="6"/>
    </row>
    <row r="165" spans="1:2" ht="14.25" customHeight="1" x14ac:dyDescent="0.25">
      <c r="A165" s="7"/>
      <c r="B165" s="8"/>
    </row>
    <row r="166" spans="1:2" ht="14.25" customHeight="1" x14ac:dyDescent="0.25">
      <c r="A166" s="5"/>
      <c r="B166" s="6"/>
    </row>
    <row r="167" spans="1:2" ht="14.25" customHeight="1" x14ac:dyDescent="0.25">
      <c r="A167" s="7"/>
      <c r="B167" s="8"/>
    </row>
    <row r="168" spans="1:2" ht="14.25" customHeight="1" x14ac:dyDescent="0.25">
      <c r="A168" s="5"/>
      <c r="B168" s="6"/>
    </row>
    <row r="169" spans="1:2" ht="14.25" customHeight="1" x14ac:dyDescent="0.25">
      <c r="A169" s="7"/>
      <c r="B169" s="8"/>
    </row>
    <row r="170" spans="1:2" ht="14.25" customHeight="1" x14ac:dyDescent="0.25">
      <c r="A170" s="5"/>
      <c r="B170" s="6"/>
    </row>
    <row r="171" spans="1:2" ht="14.25" customHeight="1" x14ac:dyDescent="0.25">
      <c r="A171" s="7"/>
      <c r="B171" s="8"/>
    </row>
    <row r="172" spans="1:2" ht="14.25" customHeight="1" x14ac:dyDescent="0.25">
      <c r="A172" s="5"/>
      <c r="B172" s="6"/>
    </row>
    <row r="173" spans="1:2" ht="14.25" customHeight="1" x14ac:dyDescent="0.25">
      <c r="A173" s="7"/>
      <c r="B173" s="8"/>
    </row>
    <row r="174" spans="1:2" ht="14.25" customHeight="1" x14ac:dyDescent="0.25">
      <c r="A174" s="5"/>
      <c r="B174" s="6"/>
    </row>
    <row r="175" spans="1:2" ht="14.25" customHeight="1" x14ac:dyDescent="0.25">
      <c r="A175" s="7"/>
      <c r="B175" s="8"/>
    </row>
    <row r="176" spans="1:2" ht="14.25" customHeight="1" x14ac:dyDescent="0.25">
      <c r="A176" s="5"/>
      <c r="B176" s="6"/>
    </row>
    <row r="177" spans="1:2" ht="14.25" customHeight="1" x14ac:dyDescent="0.25">
      <c r="A177" s="7"/>
      <c r="B177" s="8"/>
    </row>
    <row r="178" spans="1:2" ht="14.25" customHeight="1" x14ac:dyDescent="0.25">
      <c r="A178" s="5"/>
      <c r="B178" s="6"/>
    </row>
    <row r="179" spans="1:2" ht="14.25" customHeight="1" x14ac:dyDescent="0.25">
      <c r="A179" s="7"/>
      <c r="B179" s="8"/>
    </row>
    <row r="180" spans="1:2" ht="14.25" customHeight="1" x14ac:dyDescent="0.25">
      <c r="A180" s="5"/>
      <c r="B180" s="6"/>
    </row>
    <row r="181" spans="1:2" ht="14.25" customHeight="1" x14ac:dyDescent="0.25">
      <c r="A181" s="7"/>
      <c r="B181" s="8"/>
    </row>
  </sheetData>
  <pageMargins left="0.7" right="0.7" top="0.75" bottom="0.75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5FA88-48D8-434E-B221-49531691EAC2}">
  <sheetPr codeName="Leht1"/>
  <dimension ref="A2:C11"/>
  <sheetViews>
    <sheetView workbookViewId="0">
      <selection activeCell="B11" sqref="B11"/>
    </sheetView>
  </sheetViews>
  <sheetFormatPr defaultRowHeight="15" customHeight="1" x14ac:dyDescent="0.25"/>
  <cols>
    <col min="1" max="1" width="30.28515625" customWidth="1"/>
    <col min="2" max="2" width="9" customWidth="1"/>
    <col min="3" max="3" width="12.28515625" customWidth="1"/>
  </cols>
  <sheetData>
    <row r="2" spans="1:3" ht="15" customHeight="1" x14ac:dyDescent="0.25">
      <c r="A2" s="91" t="s">
        <v>109</v>
      </c>
      <c r="B2" s="98">
        <f>C2/C11</f>
        <v>0.11470389060991711</v>
      </c>
      <c r="C2" s="94">
        <v>1783587</v>
      </c>
    </row>
    <row r="3" spans="1:3" ht="15" customHeight="1" x14ac:dyDescent="0.25">
      <c r="A3" s="92" t="s">
        <v>140</v>
      </c>
      <c r="B3" s="98">
        <f>C3/C11</f>
        <v>3.4219771838176041E-4</v>
      </c>
      <c r="C3" s="95">
        <v>5321</v>
      </c>
    </row>
    <row r="4" spans="1:3" ht="15" customHeight="1" x14ac:dyDescent="0.25">
      <c r="A4" s="93" t="s">
        <v>111</v>
      </c>
      <c r="B4" s="98">
        <f>C4/C11</f>
        <v>2.0630322923774348E-2</v>
      </c>
      <c r="C4" s="94">
        <v>320791</v>
      </c>
    </row>
    <row r="5" spans="1:3" ht="15" customHeight="1" x14ac:dyDescent="0.25">
      <c r="A5" s="91" t="s">
        <v>115</v>
      </c>
      <c r="B5" s="98">
        <f>C5/C11</f>
        <v>5.7931739240322348E-2</v>
      </c>
      <c r="C5" s="96">
        <v>900809</v>
      </c>
    </row>
    <row r="6" spans="1:3" ht="15" customHeight="1" x14ac:dyDescent="0.25">
      <c r="A6" s="91" t="s">
        <v>69</v>
      </c>
      <c r="B6" s="98">
        <f>C6/C11</f>
        <v>2.8620874382375244E-2</v>
      </c>
      <c r="C6" s="96">
        <v>445040</v>
      </c>
    </row>
    <row r="7" spans="1:3" ht="15" customHeight="1" x14ac:dyDescent="0.25">
      <c r="A7" s="91" t="s">
        <v>120</v>
      </c>
      <c r="B7" s="98">
        <f>C7/C11</f>
        <v>5.1285926419451702E-3</v>
      </c>
      <c r="C7" s="96">
        <v>79747</v>
      </c>
    </row>
    <row r="8" spans="1:3" ht="15" customHeight="1" x14ac:dyDescent="0.25">
      <c r="A8" s="91" t="s">
        <v>122</v>
      </c>
      <c r="B8" s="98">
        <f>C8/C11</f>
        <v>0.10604978041080447</v>
      </c>
      <c r="C8" s="96">
        <v>1649020</v>
      </c>
    </row>
    <row r="9" spans="1:3" ht="15" customHeight="1" x14ac:dyDescent="0.25">
      <c r="A9" s="91" t="s">
        <v>125</v>
      </c>
      <c r="B9" s="98">
        <f>C9/C11</f>
        <v>0.51776675633734615</v>
      </c>
      <c r="C9" s="96">
        <v>8051009</v>
      </c>
    </row>
    <row r="10" spans="1:3" ht="15" customHeight="1" x14ac:dyDescent="0.25">
      <c r="A10" s="91" t="s">
        <v>127</v>
      </c>
      <c r="B10" s="98">
        <f>C10/C11</f>
        <v>0.14882584573513344</v>
      </c>
      <c r="C10" s="94">
        <v>2314166</v>
      </c>
    </row>
    <row r="11" spans="1:3" ht="15" customHeight="1" x14ac:dyDescent="0.25">
      <c r="B11" s="97">
        <f>SUM(B2:B10)</f>
        <v>1</v>
      </c>
      <c r="C11" s="85">
        <f>SUM(C2:C10)</f>
        <v>15549490</v>
      </c>
    </row>
  </sheetData>
  <pageMargins left="0.7" right="0.7" top="0.75" bottom="0.75" header="0.3" footer="0.3"/>
  <pageSetup orientation="portrait" r:id="rId1"/>
  <drawing r:id="rId2"/>
  <legacyDrawing r:id="rId3"/>
  <controls>
    <mc:AlternateContent xmlns:mc="http://schemas.openxmlformats.org/markup-compatibility/2006">
      <mc:Choice Requires="x14">
        <control shapeId="6145" r:id="rId4" name="Control 1">
          <control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6145" r:id="rId4" name="Control 1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02D82-4F09-4325-AD0C-32552871EFAE}">
  <dimension ref="A1:B9"/>
  <sheetViews>
    <sheetView workbookViewId="0">
      <selection activeCell="B22" sqref="B22"/>
    </sheetView>
  </sheetViews>
  <sheetFormatPr defaultRowHeight="15.75" customHeight="1" x14ac:dyDescent="0.25"/>
  <cols>
    <col min="1" max="1" width="59.7109375" customWidth="1"/>
    <col min="2" max="2" width="11.7109375" customWidth="1"/>
  </cols>
  <sheetData>
    <row r="1" spans="1:2" ht="15.75" customHeight="1" x14ac:dyDescent="0.25">
      <c r="A1" s="11"/>
      <c r="B1" s="13"/>
    </row>
    <row r="2" spans="1:2" ht="15.75" customHeight="1" x14ac:dyDescent="0.25">
      <c r="A2" s="12"/>
      <c r="B2" s="10"/>
    </row>
    <row r="3" spans="1:2" ht="15.75" customHeight="1" x14ac:dyDescent="0.25">
      <c r="A3" s="9"/>
      <c r="B3" s="10"/>
    </row>
    <row r="4" spans="1:2" ht="15.75" customHeight="1" x14ac:dyDescent="0.25">
      <c r="A4" s="12"/>
      <c r="B4" s="10"/>
    </row>
    <row r="5" spans="1:2" ht="15.75" customHeight="1" x14ac:dyDescent="0.25">
      <c r="A5" s="9"/>
      <c r="B5" s="10"/>
    </row>
    <row r="6" spans="1:2" ht="15.75" customHeight="1" x14ac:dyDescent="0.25">
      <c r="A6" s="12"/>
      <c r="B6" s="10"/>
    </row>
    <row r="7" spans="1:2" ht="15.75" customHeight="1" x14ac:dyDescent="0.25">
      <c r="A7" s="9"/>
      <c r="B7" s="10"/>
    </row>
    <row r="8" spans="1:2" ht="15.75" customHeight="1" x14ac:dyDescent="0.25">
      <c r="A8" s="12"/>
      <c r="B8" s="10"/>
    </row>
    <row r="9" spans="1:2" ht="15.75" customHeight="1" x14ac:dyDescent="0.25">
      <c r="A9" s="9"/>
      <c r="B9" s="1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79C34-42C1-4751-AD4C-A5D5231F6867}">
  <dimension ref="A1:J16"/>
  <sheetViews>
    <sheetView workbookViewId="0">
      <selection activeCell="C25" sqref="C25"/>
    </sheetView>
  </sheetViews>
  <sheetFormatPr defaultRowHeight="14.25" customHeight="1" x14ac:dyDescent="0.25"/>
  <cols>
    <col min="1" max="1" width="53.7109375" customWidth="1"/>
    <col min="2" max="2" width="9.7109375" bestFit="1" customWidth="1"/>
  </cols>
  <sheetData>
    <row r="1" spans="1:10" ht="14.25" customHeight="1" x14ac:dyDescent="0.25">
      <c r="A1" s="9"/>
      <c r="B1" s="10"/>
    </row>
    <row r="2" spans="1:10" ht="14.25" customHeight="1" x14ac:dyDescent="0.25">
      <c r="A2" s="28"/>
      <c r="B2" s="10"/>
    </row>
    <row r="3" spans="1:10" ht="14.25" customHeight="1" x14ac:dyDescent="0.25">
      <c r="A3" s="9"/>
      <c r="B3" s="10"/>
    </row>
    <row r="4" spans="1:10" ht="14.25" customHeight="1" x14ac:dyDescent="0.25">
      <c r="A4" s="28"/>
      <c r="B4" s="9"/>
    </row>
    <row r="5" spans="1:10" ht="14.25" customHeight="1" x14ac:dyDescent="0.25">
      <c r="A5" s="9"/>
      <c r="B5" s="9"/>
    </row>
    <row r="6" spans="1:10" ht="14.25" customHeight="1" x14ac:dyDescent="0.25">
      <c r="A6" s="28"/>
      <c r="B6" s="10"/>
      <c r="J6" s="15"/>
    </row>
    <row r="7" spans="1:10" ht="14.25" customHeight="1" x14ac:dyDescent="0.25">
      <c r="A7" s="9"/>
      <c r="B7" s="10"/>
    </row>
    <row r="8" spans="1:10" ht="14.25" customHeight="1" x14ac:dyDescent="0.25">
      <c r="A8" s="28"/>
      <c r="B8" s="10"/>
    </row>
    <row r="9" spans="1:10" ht="14.25" customHeight="1" x14ac:dyDescent="0.25">
      <c r="A9" s="9"/>
      <c r="B9" s="10"/>
    </row>
    <row r="10" spans="1:10" ht="14.25" customHeight="1" x14ac:dyDescent="0.25">
      <c r="A10" s="28"/>
      <c r="B10" s="10"/>
    </row>
    <row r="11" spans="1:10" ht="14.25" customHeight="1" x14ac:dyDescent="0.25">
      <c r="A11" s="9"/>
      <c r="B11" s="10"/>
    </row>
    <row r="12" spans="1:10" ht="14.25" customHeight="1" x14ac:dyDescent="0.25">
      <c r="A12" s="9"/>
      <c r="B12" s="10"/>
    </row>
    <row r="13" spans="1:10" ht="14.25" customHeight="1" x14ac:dyDescent="0.25">
      <c r="A13" s="28"/>
      <c r="B13" s="10"/>
    </row>
    <row r="14" spans="1:10" ht="14.25" customHeight="1" x14ac:dyDescent="0.3">
      <c r="A14" s="9"/>
      <c r="B14" s="10"/>
      <c r="C14" s="2"/>
    </row>
    <row r="15" spans="1:10" ht="14.25" customHeight="1" x14ac:dyDescent="0.25">
      <c r="A15" s="28"/>
      <c r="B15" s="10"/>
    </row>
    <row r="16" spans="1:10" ht="14.25" customHeight="1" x14ac:dyDescent="0.25">
      <c r="A16" s="9"/>
      <c r="B16" s="1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C25CD-8B8E-48FF-97E3-C1645B24B047}">
  <sheetPr codeName="Leht2"/>
  <dimension ref="A1:D60"/>
  <sheetViews>
    <sheetView topLeftCell="A19" workbookViewId="0">
      <selection activeCell="A47" sqref="A47"/>
    </sheetView>
  </sheetViews>
  <sheetFormatPr defaultRowHeight="14.25" customHeight="1" x14ac:dyDescent="0.25"/>
  <cols>
    <col min="1" max="1" width="73.42578125" customWidth="1"/>
    <col min="2" max="2" width="11.140625" customWidth="1"/>
    <col min="3" max="4" width="9.7109375" bestFit="1" customWidth="1"/>
  </cols>
  <sheetData>
    <row r="1" spans="1:4" ht="14.25" customHeight="1" x14ac:dyDescent="0.25">
      <c r="A1" s="11"/>
      <c r="B1" s="13"/>
    </row>
    <row r="2" spans="1:4" ht="14.25" customHeight="1" x14ac:dyDescent="0.25">
      <c r="A2" s="12"/>
      <c r="B2" s="10"/>
    </row>
    <row r="3" spans="1:4" ht="14.25" customHeight="1" x14ac:dyDescent="0.25">
      <c r="A3" s="9"/>
      <c r="B3" s="10"/>
      <c r="C3" s="15"/>
    </row>
    <row r="4" spans="1:4" ht="14.25" customHeight="1" x14ac:dyDescent="0.25">
      <c r="A4" s="9"/>
      <c r="B4" s="10"/>
    </row>
    <row r="5" spans="1:4" ht="14.25" customHeight="1" x14ac:dyDescent="0.25">
      <c r="A5" s="9"/>
      <c r="B5" s="10"/>
    </row>
    <row r="6" spans="1:4" ht="14.25" customHeight="1" x14ac:dyDescent="0.25">
      <c r="A6" s="9"/>
      <c r="B6" s="10"/>
    </row>
    <row r="7" spans="1:4" ht="14.25" customHeight="1" x14ac:dyDescent="0.25">
      <c r="A7" s="9"/>
      <c r="B7" s="10"/>
      <c r="D7" s="15"/>
    </row>
    <row r="8" spans="1:4" ht="14.25" customHeight="1" x14ac:dyDescent="0.25">
      <c r="A8" s="9"/>
      <c r="B8" s="10"/>
    </row>
    <row r="9" spans="1:4" ht="14.25" customHeight="1" x14ac:dyDescent="0.25">
      <c r="A9" s="9"/>
      <c r="B9" s="9"/>
    </row>
    <row r="10" spans="1:4" ht="14.25" customHeight="1" x14ac:dyDescent="0.25">
      <c r="A10" s="12"/>
      <c r="B10" s="10"/>
    </row>
    <row r="11" spans="1:4" ht="14.25" customHeight="1" x14ac:dyDescent="0.25">
      <c r="A11" s="9"/>
      <c r="B11" s="10"/>
    </row>
    <row r="12" spans="1:4" ht="14.25" customHeight="1" x14ac:dyDescent="0.25">
      <c r="A12" s="9"/>
      <c r="B12" s="10"/>
    </row>
    <row r="13" spans="1:4" ht="14.25" customHeight="1" x14ac:dyDescent="0.25">
      <c r="A13" s="9"/>
      <c r="B13" s="10"/>
    </row>
    <row r="14" spans="1:4" ht="14.25" customHeight="1" x14ac:dyDescent="0.25">
      <c r="A14" s="9"/>
      <c r="B14" s="9"/>
    </row>
    <row r="15" spans="1:4" ht="14.25" customHeight="1" x14ac:dyDescent="0.25">
      <c r="A15" s="12"/>
      <c r="B15" s="10"/>
    </row>
    <row r="16" spans="1:4" ht="14.25" customHeight="1" x14ac:dyDescent="0.25">
      <c r="A16" s="9"/>
      <c r="B16" s="10"/>
    </row>
    <row r="17" spans="1:2" ht="14.25" customHeight="1" x14ac:dyDescent="0.25">
      <c r="A17" s="9"/>
      <c r="B17" s="10"/>
    </row>
    <row r="18" spans="1:2" ht="14.25" customHeight="1" x14ac:dyDescent="0.25">
      <c r="A18" s="9"/>
      <c r="B18" s="9"/>
    </row>
    <row r="19" spans="1:2" ht="14.25" customHeight="1" x14ac:dyDescent="0.25">
      <c r="A19" s="9"/>
      <c r="B19" s="9"/>
    </row>
    <row r="20" spans="1:2" ht="14.25" customHeight="1" x14ac:dyDescent="0.25">
      <c r="A20" s="12"/>
      <c r="B20" s="10"/>
    </row>
    <row r="21" spans="1:2" ht="14.25" customHeight="1" x14ac:dyDescent="0.25">
      <c r="A21" s="9"/>
      <c r="B21" s="10"/>
    </row>
    <row r="22" spans="1:2" ht="14.25" customHeight="1" x14ac:dyDescent="0.25">
      <c r="A22" s="9"/>
      <c r="B22" s="9"/>
    </row>
    <row r="23" spans="1:2" ht="14.25" customHeight="1" x14ac:dyDescent="0.25">
      <c r="A23" s="9"/>
      <c r="B23" s="10"/>
    </row>
    <row r="24" spans="1:2" ht="14.25" customHeight="1" x14ac:dyDescent="0.25">
      <c r="A24" s="9"/>
      <c r="B24" s="9"/>
    </row>
    <row r="25" spans="1:2" ht="14.25" customHeight="1" x14ac:dyDescent="0.25">
      <c r="A25" s="9"/>
      <c r="B25" s="9"/>
    </row>
    <row r="26" spans="1:2" ht="14.25" customHeight="1" x14ac:dyDescent="0.25">
      <c r="A26" s="12"/>
      <c r="B26" s="10"/>
    </row>
    <row r="27" spans="1:2" ht="14.25" customHeight="1" x14ac:dyDescent="0.25">
      <c r="A27" s="9"/>
      <c r="B27" s="10"/>
    </row>
    <row r="28" spans="1:2" ht="14.25" customHeight="1" x14ac:dyDescent="0.25">
      <c r="A28" s="9"/>
      <c r="B28" s="10"/>
    </row>
    <row r="29" spans="1:2" ht="14.25" customHeight="1" x14ac:dyDescent="0.25">
      <c r="A29" s="9"/>
      <c r="B29" s="9"/>
    </row>
    <row r="30" spans="1:2" ht="14.25" customHeight="1" x14ac:dyDescent="0.25">
      <c r="A30" s="9"/>
      <c r="B30" s="9"/>
    </row>
    <row r="31" spans="1:2" ht="14.25" customHeight="1" x14ac:dyDescent="0.25">
      <c r="A31" s="12"/>
      <c r="B31" s="10"/>
    </row>
    <row r="32" spans="1:2" ht="14.25" customHeight="1" x14ac:dyDescent="0.25">
      <c r="A32" s="9"/>
      <c r="B32" s="10"/>
    </row>
    <row r="33" spans="1:2" ht="14.25" customHeight="1" x14ac:dyDescent="0.25">
      <c r="A33" s="9"/>
      <c r="B33" s="10"/>
    </row>
    <row r="34" spans="1:2" ht="14.25" customHeight="1" x14ac:dyDescent="0.25">
      <c r="A34" s="9"/>
      <c r="B34" s="10"/>
    </row>
    <row r="35" spans="1:2" ht="14.25" customHeight="1" x14ac:dyDescent="0.25">
      <c r="A35" s="9"/>
      <c r="B35" s="9"/>
    </row>
    <row r="36" spans="1:2" ht="14.25" customHeight="1" x14ac:dyDescent="0.25">
      <c r="A36" s="12"/>
      <c r="B36" s="10"/>
    </row>
    <row r="37" spans="1:2" ht="14.25" customHeight="1" x14ac:dyDescent="0.25">
      <c r="A37" s="9"/>
      <c r="B37" s="10"/>
    </row>
    <row r="38" spans="1:2" ht="14.25" customHeight="1" x14ac:dyDescent="0.25">
      <c r="A38" s="9"/>
      <c r="B38" s="10"/>
    </row>
    <row r="39" spans="1:2" ht="14.25" customHeight="1" x14ac:dyDescent="0.25">
      <c r="A39" s="9"/>
      <c r="B39" s="10"/>
    </row>
    <row r="40" spans="1:2" ht="14.25" customHeight="1" x14ac:dyDescent="0.25">
      <c r="A40" s="9"/>
      <c r="B40" s="9"/>
    </row>
    <row r="41" spans="1:2" ht="14.25" customHeight="1" x14ac:dyDescent="0.25">
      <c r="A41" s="12"/>
      <c r="B41" s="10"/>
    </row>
    <row r="42" spans="1:2" ht="14.25" customHeight="1" x14ac:dyDescent="0.25">
      <c r="A42" s="9"/>
      <c r="B42" s="10"/>
    </row>
    <row r="43" spans="1:2" ht="14.25" customHeight="1" x14ac:dyDescent="0.25">
      <c r="A43" s="9"/>
      <c r="B43" s="10"/>
    </row>
    <row r="44" spans="1:2" ht="14.25" customHeight="1" x14ac:dyDescent="0.25">
      <c r="A44" s="9"/>
      <c r="B44" s="9"/>
    </row>
    <row r="45" spans="1:2" ht="14.25" customHeight="1" x14ac:dyDescent="0.25">
      <c r="A45" s="9"/>
      <c r="B45" s="9"/>
    </row>
    <row r="46" spans="1:2" ht="14.25" customHeight="1" x14ac:dyDescent="0.25">
      <c r="A46" s="12"/>
      <c r="B46" s="10"/>
    </row>
    <row r="47" spans="1:2" ht="14.25" customHeight="1" x14ac:dyDescent="0.25">
      <c r="A47" s="9"/>
      <c r="B47" s="10"/>
    </row>
    <row r="48" spans="1:2" ht="14.25" customHeight="1" x14ac:dyDescent="0.25">
      <c r="A48" s="9"/>
      <c r="B48" s="10"/>
    </row>
    <row r="49" spans="1:2" ht="14.25" customHeight="1" x14ac:dyDescent="0.25">
      <c r="A49" s="9"/>
      <c r="B49" s="10"/>
    </row>
    <row r="50" spans="1:2" ht="14.25" customHeight="1" x14ac:dyDescent="0.25">
      <c r="A50" s="9"/>
      <c r="B50" s="9"/>
    </row>
    <row r="51" spans="1:2" ht="14.25" customHeight="1" x14ac:dyDescent="0.25">
      <c r="A51" s="12"/>
      <c r="B51" s="10"/>
    </row>
    <row r="52" spans="1:2" ht="14.25" customHeight="1" x14ac:dyDescent="0.25">
      <c r="A52" s="9"/>
      <c r="B52" s="10"/>
    </row>
    <row r="53" spans="1:2" ht="14.25" customHeight="1" x14ac:dyDescent="0.25">
      <c r="A53" s="9"/>
      <c r="B53" s="10"/>
    </row>
    <row r="54" spans="1:2" ht="14.25" customHeight="1" x14ac:dyDescent="0.25">
      <c r="A54" s="9"/>
      <c r="B54" s="9"/>
    </row>
    <row r="55" spans="1:2" ht="14.25" customHeight="1" x14ac:dyDescent="0.25">
      <c r="A55" s="9"/>
      <c r="B55" s="9"/>
    </row>
    <row r="56" spans="1:2" ht="14.25" customHeight="1" x14ac:dyDescent="0.25">
      <c r="A56" s="12"/>
      <c r="B56" s="10"/>
    </row>
    <row r="57" spans="1:2" ht="14.25" customHeight="1" x14ac:dyDescent="0.25">
      <c r="A57" s="9"/>
      <c r="B57" s="10"/>
    </row>
    <row r="58" spans="1:2" ht="14.25" customHeight="1" x14ac:dyDescent="0.25">
      <c r="A58" s="9"/>
      <c r="B58" s="10"/>
    </row>
    <row r="59" spans="1:2" ht="14.25" customHeight="1" x14ac:dyDescent="0.25">
      <c r="A59" s="9"/>
      <c r="B59" s="9"/>
    </row>
    <row r="60" spans="1:2" ht="14.25" customHeight="1" x14ac:dyDescent="0.25">
      <c r="A60" s="9"/>
      <c r="B60" s="9"/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41" r:id="rId3" name="Control 1">
          <controlPr defaultSize="0" r:id="rId4">
            <anchor moveWithCells="1">
              <from>
                <xdr:col>0</xdr:col>
                <xdr:colOff>0</xdr:colOff>
                <xdr:row>61</xdr:row>
                <xdr:rowOff>57150</xdr:rowOff>
              </from>
              <to>
                <xdr:col>0</xdr:col>
                <xdr:colOff>914400</xdr:colOff>
                <xdr:row>62</xdr:row>
                <xdr:rowOff>104775</xdr:rowOff>
              </to>
            </anchor>
          </controlPr>
        </control>
      </mc:Choice>
      <mc:Fallback>
        <control shapeId="10241" r:id="rId3" name="Control 1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FBBBC-CFAD-4BAF-B453-46D0E248DCA4}">
  <sheetPr codeName="Leht3"/>
  <dimension ref="A1:B88"/>
  <sheetViews>
    <sheetView workbookViewId="0">
      <selection activeCell="A24" sqref="A24"/>
    </sheetView>
  </sheetViews>
  <sheetFormatPr defaultRowHeight="15.75" customHeight="1" x14ac:dyDescent="0.25"/>
  <cols>
    <col min="1" max="1" width="79.7109375" customWidth="1"/>
    <col min="2" max="2" width="14.7109375" customWidth="1"/>
  </cols>
  <sheetData>
    <row r="1" spans="1:2" ht="15.75" customHeight="1" x14ac:dyDescent="0.25">
      <c r="A1" s="11"/>
      <c r="B1" s="13"/>
    </row>
    <row r="2" spans="1:2" ht="15.75" customHeight="1" x14ac:dyDescent="0.25">
      <c r="A2" s="12"/>
      <c r="B2" s="10"/>
    </row>
    <row r="3" spans="1:2" ht="15.75" customHeight="1" x14ac:dyDescent="0.25">
      <c r="A3" s="9"/>
      <c r="B3" s="10"/>
    </row>
    <row r="4" spans="1:2" ht="15.75" customHeight="1" x14ac:dyDescent="0.25">
      <c r="A4" s="9"/>
      <c r="B4" s="10"/>
    </row>
    <row r="5" spans="1:2" ht="15.75" customHeight="1" x14ac:dyDescent="0.25">
      <c r="A5" s="9"/>
      <c r="B5" s="10"/>
    </row>
    <row r="6" spans="1:2" ht="15.75" customHeight="1" x14ac:dyDescent="0.25">
      <c r="A6" s="9"/>
      <c r="B6" s="10"/>
    </row>
    <row r="7" spans="1:2" ht="15.75" customHeight="1" x14ac:dyDescent="0.25">
      <c r="A7" s="9"/>
      <c r="B7" s="9"/>
    </row>
    <row r="8" spans="1:2" ht="15.75" customHeight="1" x14ac:dyDescent="0.25">
      <c r="A8" s="9"/>
      <c r="B8" s="10"/>
    </row>
    <row r="9" spans="1:2" ht="15.75" customHeight="1" x14ac:dyDescent="0.25">
      <c r="A9" s="9"/>
      <c r="B9" s="10"/>
    </row>
    <row r="10" spans="1:2" ht="15.75" customHeight="1" x14ac:dyDescent="0.25">
      <c r="A10" s="9"/>
      <c r="B10" s="10"/>
    </row>
    <row r="11" spans="1:2" ht="15.75" customHeight="1" x14ac:dyDescent="0.25">
      <c r="A11" s="12"/>
      <c r="B11" s="10"/>
    </row>
    <row r="12" spans="1:2" ht="15.75" customHeight="1" x14ac:dyDescent="0.25">
      <c r="A12" s="9"/>
      <c r="B12" s="10"/>
    </row>
    <row r="13" spans="1:2" ht="15.75" customHeight="1" x14ac:dyDescent="0.25">
      <c r="A13" s="9"/>
      <c r="B13" s="10"/>
    </row>
    <row r="14" spans="1:2" ht="15.75" customHeight="1" x14ac:dyDescent="0.25">
      <c r="A14" s="12"/>
      <c r="B14" s="10"/>
    </row>
    <row r="15" spans="1:2" ht="15.75" customHeight="1" x14ac:dyDescent="0.25">
      <c r="A15" s="9"/>
      <c r="B15" s="10"/>
    </row>
    <row r="16" spans="1:2" ht="15.75" customHeight="1" x14ac:dyDescent="0.25">
      <c r="A16" s="9"/>
      <c r="B16" s="10"/>
    </row>
    <row r="17" spans="1:2" ht="15.75" customHeight="1" x14ac:dyDescent="0.25">
      <c r="A17" s="12"/>
      <c r="B17" s="10"/>
    </row>
    <row r="18" spans="1:2" ht="15.75" customHeight="1" x14ac:dyDescent="0.25">
      <c r="A18" s="9"/>
      <c r="B18" s="10"/>
    </row>
    <row r="19" spans="1:2" ht="15.75" customHeight="1" x14ac:dyDescent="0.25">
      <c r="A19" s="9"/>
      <c r="B19" s="10"/>
    </row>
    <row r="20" spans="1:2" ht="15.75" customHeight="1" x14ac:dyDescent="0.25">
      <c r="A20" s="9"/>
      <c r="B20" s="9"/>
    </row>
    <row r="21" spans="1:2" ht="15.75" customHeight="1" x14ac:dyDescent="0.25">
      <c r="A21" s="9"/>
      <c r="B21" s="9"/>
    </row>
    <row r="22" spans="1:2" ht="15.75" customHeight="1" x14ac:dyDescent="0.25">
      <c r="A22" s="9"/>
      <c r="B22" s="9"/>
    </row>
    <row r="23" spans="1:2" ht="15.75" customHeight="1" x14ac:dyDescent="0.25">
      <c r="A23" s="9"/>
      <c r="B23" s="9"/>
    </row>
    <row r="24" spans="1:2" ht="15.75" customHeight="1" x14ac:dyDescent="0.25">
      <c r="A24" s="9"/>
      <c r="B24" s="10"/>
    </row>
    <row r="25" spans="1:2" ht="15.75" customHeight="1" x14ac:dyDescent="0.25">
      <c r="A25" s="12"/>
      <c r="B25" s="10"/>
    </row>
    <row r="26" spans="1:2" ht="15.75" customHeight="1" x14ac:dyDescent="0.25">
      <c r="A26" s="9"/>
      <c r="B26" s="10"/>
    </row>
    <row r="27" spans="1:2" ht="15.75" customHeight="1" x14ac:dyDescent="0.25">
      <c r="A27" s="9"/>
      <c r="B27" s="10"/>
    </row>
    <row r="28" spans="1:2" ht="15.75" customHeight="1" x14ac:dyDescent="0.25">
      <c r="A28" s="12"/>
      <c r="B28" s="10"/>
    </row>
    <row r="29" spans="1:2" ht="15.75" customHeight="1" x14ac:dyDescent="0.25">
      <c r="A29" s="9"/>
      <c r="B29" s="10"/>
    </row>
    <row r="30" spans="1:2" ht="15.75" customHeight="1" x14ac:dyDescent="0.25">
      <c r="A30" s="9"/>
      <c r="B30" s="10"/>
    </row>
    <row r="31" spans="1:2" ht="15.75" customHeight="1" x14ac:dyDescent="0.25">
      <c r="A31" s="12"/>
      <c r="B31" s="10"/>
    </row>
    <row r="32" spans="1:2" ht="15.75" customHeight="1" x14ac:dyDescent="0.25">
      <c r="A32" s="9"/>
      <c r="B32" s="10"/>
    </row>
    <row r="33" spans="1:2" ht="15.75" customHeight="1" x14ac:dyDescent="0.25">
      <c r="A33" s="9"/>
      <c r="B33" s="10"/>
    </row>
    <row r="34" spans="1:2" ht="15.75" customHeight="1" x14ac:dyDescent="0.25">
      <c r="A34" s="12"/>
      <c r="B34" s="9"/>
    </row>
    <row r="35" spans="1:2" ht="15.75" customHeight="1" x14ac:dyDescent="0.25">
      <c r="A35" s="9"/>
      <c r="B35" s="9"/>
    </row>
    <row r="36" spans="1:2" ht="15.75" customHeight="1" x14ac:dyDescent="0.25">
      <c r="A36" s="9"/>
      <c r="B36" s="9"/>
    </row>
    <row r="37" spans="1:2" ht="15.75" customHeight="1" x14ac:dyDescent="0.25">
      <c r="A37" s="12"/>
      <c r="B37" s="9"/>
    </row>
    <row r="38" spans="1:2" ht="15.75" customHeight="1" x14ac:dyDescent="0.25">
      <c r="A38" s="9"/>
      <c r="B38" s="9"/>
    </row>
    <row r="39" spans="1:2" ht="15.75" customHeight="1" x14ac:dyDescent="0.25">
      <c r="A39" s="9"/>
      <c r="B39" s="9"/>
    </row>
    <row r="40" spans="1:2" ht="15.75" customHeight="1" x14ac:dyDescent="0.25">
      <c r="A40" s="12"/>
      <c r="B40" s="10"/>
    </row>
    <row r="41" spans="1:2" ht="15.75" customHeight="1" x14ac:dyDescent="0.25">
      <c r="A41" s="9"/>
      <c r="B41" s="10"/>
    </row>
    <row r="42" spans="1:2" ht="15.75" customHeight="1" x14ac:dyDescent="0.25">
      <c r="A42" s="9"/>
      <c r="B42" s="10"/>
    </row>
    <row r="43" spans="1:2" ht="15.75" customHeight="1" x14ac:dyDescent="0.25">
      <c r="A43" s="12"/>
      <c r="B43" s="10"/>
    </row>
    <row r="44" spans="1:2" ht="15.75" customHeight="1" x14ac:dyDescent="0.25">
      <c r="A44" s="9"/>
      <c r="B44" s="10"/>
    </row>
    <row r="45" spans="1:2" ht="15.75" customHeight="1" x14ac:dyDescent="0.25">
      <c r="A45" s="9"/>
      <c r="B45" s="10"/>
    </row>
    <row r="46" spans="1:2" ht="15.75" customHeight="1" x14ac:dyDescent="0.25">
      <c r="A46" s="12"/>
      <c r="B46" s="9"/>
    </row>
    <row r="47" spans="1:2" ht="15.75" customHeight="1" x14ac:dyDescent="0.25">
      <c r="A47" s="9"/>
      <c r="B47" s="9"/>
    </row>
    <row r="48" spans="1:2" ht="15.75" customHeight="1" x14ac:dyDescent="0.25">
      <c r="A48" s="9"/>
      <c r="B48" s="9"/>
    </row>
    <row r="49" spans="1:2" ht="15.75" customHeight="1" x14ac:dyDescent="0.25">
      <c r="A49" s="12"/>
      <c r="B49" s="10"/>
    </row>
    <row r="50" spans="1:2" ht="15.75" customHeight="1" x14ac:dyDescent="0.25">
      <c r="A50" s="9"/>
      <c r="B50" s="10"/>
    </row>
    <row r="51" spans="1:2" ht="15.75" customHeight="1" x14ac:dyDescent="0.25">
      <c r="A51" s="9"/>
      <c r="B51" s="10"/>
    </row>
    <row r="52" spans="1:2" ht="15.75" customHeight="1" x14ac:dyDescent="0.25">
      <c r="A52" s="12"/>
      <c r="B52" s="9"/>
    </row>
    <row r="53" spans="1:2" ht="15.75" customHeight="1" x14ac:dyDescent="0.25">
      <c r="A53" s="9"/>
      <c r="B53" s="9"/>
    </row>
    <row r="54" spans="1:2" ht="15.75" customHeight="1" x14ac:dyDescent="0.25">
      <c r="A54" s="9"/>
      <c r="B54" s="9"/>
    </row>
    <row r="55" spans="1:2" ht="15.75" customHeight="1" x14ac:dyDescent="0.25">
      <c r="A55" s="12"/>
      <c r="B55" s="9"/>
    </row>
    <row r="56" spans="1:2" ht="15.75" customHeight="1" x14ac:dyDescent="0.25">
      <c r="A56" s="9"/>
      <c r="B56" s="9"/>
    </row>
    <row r="57" spans="1:2" ht="15.75" customHeight="1" x14ac:dyDescent="0.25">
      <c r="A57" s="9"/>
      <c r="B57" s="9"/>
    </row>
    <row r="58" spans="1:2" ht="15.75" customHeight="1" x14ac:dyDescent="0.25">
      <c r="A58" s="12"/>
      <c r="B58" s="10"/>
    </row>
    <row r="59" spans="1:2" ht="15.75" customHeight="1" x14ac:dyDescent="0.25">
      <c r="A59" s="9"/>
      <c r="B59" s="10"/>
    </row>
    <row r="60" spans="1:2" ht="15.75" customHeight="1" x14ac:dyDescent="0.25">
      <c r="A60" s="9"/>
      <c r="B60" s="10"/>
    </row>
    <row r="61" spans="1:2" ht="15.75" customHeight="1" x14ac:dyDescent="0.25">
      <c r="A61" s="9"/>
      <c r="B61" s="10"/>
    </row>
    <row r="62" spans="1:2" ht="15.75" customHeight="1" x14ac:dyDescent="0.25">
      <c r="A62" s="9"/>
      <c r="B62" s="10"/>
    </row>
    <row r="63" spans="1:2" ht="15.75" customHeight="1" x14ac:dyDescent="0.25">
      <c r="A63" s="9"/>
      <c r="B63" s="10"/>
    </row>
    <row r="64" spans="1:2" ht="15.75" customHeight="1" x14ac:dyDescent="0.25">
      <c r="A64" s="12"/>
      <c r="B64" s="10"/>
    </row>
    <row r="65" spans="1:2" ht="15.75" customHeight="1" x14ac:dyDescent="0.25">
      <c r="A65" s="9"/>
      <c r="B65" s="10"/>
    </row>
    <row r="66" spans="1:2" ht="15.75" customHeight="1" x14ac:dyDescent="0.25">
      <c r="A66" s="9"/>
      <c r="B66" s="10"/>
    </row>
    <row r="67" spans="1:2" ht="15.75" customHeight="1" x14ac:dyDescent="0.25">
      <c r="A67" s="9"/>
      <c r="B67" s="10"/>
    </row>
    <row r="68" spans="1:2" ht="15.75" customHeight="1" x14ac:dyDescent="0.25">
      <c r="A68" s="12"/>
      <c r="B68" s="10"/>
    </row>
    <row r="69" spans="1:2" ht="15.75" customHeight="1" x14ac:dyDescent="0.25">
      <c r="A69" s="9"/>
      <c r="B69" s="10"/>
    </row>
    <row r="70" spans="1:2" ht="15.75" customHeight="1" x14ac:dyDescent="0.25">
      <c r="A70" s="9"/>
      <c r="B70" s="9"/>
    </row>
    <row r="71" spans="1:2" ht="15.75" customHeight="1" x14ac:dyDescent="0.25">
      <c r="A71" s="9"/>
      <c r="B71" s="10"/>
    </row>
    <row r="72" spans="1:2" ht="15.75" customHeight="1" x14ac:dyDescent="0.25">
      <c r="A72" s="9"/>
      <c r="B72" s="9"/>
    </row>
    <row r="73" spans="1:2" ht="15.75" customHeight="1" x14ac:dyDescent="0.25">
      <c r="A73" s="9"/>
      <c r="B73" s="10"/>
    </row>
    <row r="74" spans="1:2" ht="15.75" customHeight="1" x14ac:dyDescent="0.25">
      <c r="A74" s="12"/>
      <c r="B74" s="10"/>
    </row>
    <row r="75" spans="1:2" ht="15.75" customHeight="1" x14ac:dyDescent="0.25">
      <c r="A75" s="9"/>
      <c r="B75" s="10"/>
    </row>
    <row r="76" spans="1:2" ht="15.75" customHeight="1" x14ac:dyDescent="0.25">
      <c r="A76" s="9"/>
      <c r="B76" s="10"/>
    </row>
    <row r="77" spans="1:2" ht="15.75" customHeight="1" x14ac:dyDescent="0.25">
      <c r="A77" s="12"/>
      <c r="B77" s="9"/>
    </row>
    <row r="78" spans="1:2" ht="15.75" customHeight="1" x14ac:dyDescent="0.25">
      <c r="A78" s="9"/>
      <c r="B78" s="9"/>
    </row>
    <row r="79" spans="1:2" ht="15.75" customHeight="1" x14ac:dyDescent="0.25">
      <c r="A79" s="9"/>
      <c r="B79" s="9"/>
    </row>
    <row r="80" spans="1:2" ht="15.75" customHeight="1" x14ac:dyDescent="0.25">
      <c r="A80" s="12"/>
      <c r="B80" s="10"/>
    </row>
    <row r="81" spans="1:2" ht="15.75" customHeight="1" x14ac:dyDescent="0.25">
      <c r="A81" s="9"/>
      <c r="B81" s="10"/>
    </row>
    <row r="82" spans="1:2" ht="15.75" customHeight="1" x14ac:dyDescent="0.25">
      <c r="A82" s="9"/>
      <c r="B82" s="10"/>
    </row>
    <row r="83" spans="1:2" ht="15.75" customHeight="1" x14ac:dyDescent="0.25">
      <c r="A83" s="12"/>
      <c r="B83" s="10"/>
    </row>
    <row r="84" spans="1:2" ht="15.75" customHeight="1" x14ac:dyDescent="0.25">
      <c r="A84" s="9"/>
      <c r="B84" s="10"/>
    </row>
    <row r="85" spans="1:2" ht="15.75" customHeight="1" x14ac:dyDescent="0.25">
      <c r="A85" s="9"/>
      <c r="B85" s="10"/>
    </row>
    <row r="86" spans="1:2" ht="15.75" customHeight="1" x14ac:dyDescent="0.25">
      <c r="A86" s="12"/>
      <c r="B86" s="10"/>
    </row>
    <row r="87" spans="1:2" ht="15.75" customHeight="1" x14ac:dyDescent="0.25">
      <c r="A87" s="9"/>
      <c r="B87" s="10"/>
    </row>
    <row r="88" spans="1:2" ht="15.75" customHeight="1" x14ac:dyDescent="0.25">
      <c r="A88" s="9"/>
      <c r="B88" s="10"/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1265" r:id="rId3" name="Control 1">
          <controlPr defaultSize="0" autoPict="0" r:id="rId4">
            <anchor moveWithCells="1">
              <from>
                <xdr:col>0</xdr:col>
                <xdr:colOff>0</xdr:colOff>
                <xdr:row>87</xdr:row>
                <xdr:rowOff>28575</xdr:rowOff>
              </from>
              <to>
                <xdr:col>0</xdr:col>
                <xdr:colOff>914400</xdr:colOff>
                <xdr:row>88</xdr:row>
                <xdr:rowOff>57150</xdr:rowOff>
              </to>
            </anchor>
          </controlPr>
        </control>
      </mc:Choice>
      <mc:Fallback>
        <control shapeId="11265" r:id="rId3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12</vt:i4>
      </vt:variant>
    </vt:vector>
  </HeadingPairs>
  <TitlesOfParts>
    <vt:vector size="12" baseType="lpstr">
      <vt:lpstr>Mulgi valla 2025 a. eelarve</vt:lpstr>
      <vt:lpstr>1. lisaeelarve</vt:lpstr>
      <vt:lpstr>2.lisaeelarve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Eva-Mai Saard</dc:creator>
  <cp:lastModifiedBy>Külli Mõttus</cp:lastModifiedBy>
  <cp:lastPrinted>2025-11-04T06:07:16Z</cp:lastPrinted>
  <dcterms:created xsi:type="dcterms:W3CDTF">2018-01-10T11:23:16Z</dcterms:created>
  <dcterms:modified xsi:type="dcterms:W3CDTF">2025-12-09T11:27:21Z</dcterms:modified>
</cp:coreProperties>
</file>