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ülliMõttus\AppData\Local\Microsoft\Windows\INetCache\Content.Outlook\UQI1WPEK\"/>
    </mc:Choice>
  </mc:AlternateContent>
  <xr:revisionPtr revIDLastSave="0" documentId="13_ncr:1_{7AD9904B-1F65-418C-9D41-6AD0D6937EE3}" xr6:coauthVersionLast="47" xr6:coauthVersionMax="47" xr10:uidLastSave="{00000000-0000-0000-0000-000000000000}"/>
  <bookViews>
    <workbookView xWindow="-28920" yWindow="-120" windowWidth="29040" windowHeight="15720" firstSheet="1" activeTab="1" xr2:uid="{00000000-000D-0000-FFFF-FFFF00000000}"/>
  </bookViews>
  <sheets>
    <sheet name="2023 a eelarve projekt" sheetId="1" r:id="rId1"/>
    <sheet name="2025 eelarve eelnõu" sheetId="12" r:id="rId2"/>
    <sheet name="Leht1" sheetId="13" r:id="rId3"/>
    <sheet name="1" sheetId="7" r:id="rId4"/>
    <sheet name="2" sheetId="5" r:id="rId5"/>
    <sheet name="3" sheetId="3" r:id="rId6"/>
    <sheet name="4" sheetId="6" r:id="rId7"/>
    <sheet name="5" sheetId="8" r:id="rId8"/>
    <sheet name="6" sheetId="9" r:id="rId9"/>
    <sheet name="7" sheetId="10" r:id="rId10"/>
    <sheet name="8" sheetId="11" r:id="rId11"/>
    <sheet name="9" sheetId="2" r:id="rId12"/>
    <sheet name="10" sheetId="4" r:id="rId13"/>
  </sheets>
  <definedNames>
    <definedName name="_xlnm._FilterDatabase" localSheetId="12" hidden="1">'10'!$A$3:$G$46</definedName>
    <definedName name="_xlnm._FilterDatabase" localSheetId="5" hidden="1">'3'!$A$1:$D$181</definedName>
    <definedName name="_xlnm._FilterDatabase" localSheetId="6" hidden="1">'4'!#REF!</definedName>
    <definedName name="_xlnm._FilterDatabase" localSheetId="8" hidden="1">'6'!$A$1:$B$16</definedName>
    <definedName name="_xlnm._FilterDatabase" localSheetId="11" hidden="1">'9'!$A$1:$I$29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2" l="1"/>
  <c r="H6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30" i="12"/>
  <c r="G31" i="12"/>
  <c r="G32" i="12"/>
  <c r="G33" i="12"/>
  <c r="G34" i="12"/>
  <c r="G36" i="12"/>
  <c r="G37" i="12"/>
  <c r="G38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6" i="12"/>
  <c r="G57" i="12"/>
  <c r="G58" i="12"/>
  <c r="G59" i="12"/>
  <c r="G60" i="12"/>
  <c r="G61" i="12"/>
  <c r="G62" i="12"/>
  <c r="G63" i="12"/>
  <c r="G64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6" i="12"/>
  <c r="F73" i="12"/>
  <c r="F7" i="12"/>
  <c r="F11" i="12"/>
  <c r="F15" i="12"/>
  <c r="F30" i="12"/>
  <c r="F35" i="12"/>
  <c r="G35" i="12" s="1"/>
  <c r="F40" i="12"/>
  <c r="F56" i="12"/>
  <c r="F65" i="12"/>
  <c r="G65" i="12" s="1"/>
  <c r="F75" i="12"/>
  <c r="F78" i="12"/>
  <c r="F87" i="12"/>
  <c r="F96" i="12"/>
  <c r="F108" i="12"/>
  <c r="F113" i="12"/>
  <c r="F145" i="12"/>
  <c r="F167" i="12"/>
  <c r="E17" i="13"/>
  <c r="F17" i="13"/>
  <c r="D56" i="12"/>
  <c r="E56" i="12"/>
  <c r="C56" i="12"/>
  <c r="C7" i="12"/>
  <c r="D7" i="12"/>
  <c r="E7" i="12"/>
  <c r="C11" i="12"/>
  <c r="D11" i="12"/>
  <c r="E11" i="12"/>
  <c r="C15" i="12"/>
  <c r="D15" i="12"/>
  <c r="E15" i="12"/>
  <c r="E30" i="12"/>
  <c r="E35" i="12"/>
  <c r="E40" i="12"/>
  <c r="E65" i="12"/>
  <c r="E75" i="12"/>
  <c r="E78" i="12"/>
  <c r="E87" i="12"/>
  <c r="E96" i="12"/>
  <c r="E108" i="12"/>
  <c r="E113" i="12"/>
  <c r="E145" i="12"/>
  <c r="E167" i="12"/>
  <c r="D108" i="12"/>
  <c r="F189" i="12" l="1"/>
  <c r="G189" i="12" s="1"/>
  <c r="E6" i="12"/>
  <c r="C6" i="12"/>
  <c r="D6" i="12"/>
  <c r="F29" i="12"/>
  <c r="F6" i="12"/>
  <c r="E189" i="12"/>
  <c r="E29" i="12"/>
  <c r="D167" i="12"/>
  <c r="H29" i="12" l="1"/>
  <c r="F190" i="12" s="1"/>
  <c r="G29" i="12"/>
  <c r="F39" i="12"/>
  <c r="E39" i="12"/>
  <c r="C167" i="12"/>
  <c r="C145" i="12"/>
  <c r="C113" i="12"/>
  <c r="C108" i="12"/>
  <c r="C96" i="12"/>
  <c r="C87" i="12"/>
  <c r="C78" i="12"/>
  <c r="C75" i="12"/>
  <c r="C65" i="12"/>
  <c r="C40" i="12"/>
  <c r="C35" i="12"/>
  <c r="C30" i="12"/>
  <c r="F55" i="12" l="1"/>
  <c r="G55" i="12" s="1"/>
  <c r="G39" i="12"/>
  <c r="E55" i="12"/>
  <c r="C29" i="12"/>
  <c r="C189" i="12"/>
  <c r="C39" i="12" l="1"/>
  <c r="C55" i="12" s="1"/>
  <c r="D145" i="12"/>
  <c r="D113" i="12"/>
  <c r="D96" i="12"/>
  <c r="D87" i="12"/>
  <c r="D78" i="12"/>
  <c r="D75" i="12"/>
  <c r="D65" i="12"/>
  <c r="D40" i="12"/>
  <c r="D35" i="12"/>
  <c r="D30" i="12"/>
  <c r="D189" i="12" l="1"/>
  <c r="D29" i="12"/>
  <c r="B2" i="6"/>
  <c r="C11" i="6"/>
  <c r="B10" i="6" s="1"/>
  <c r="B7" i="6" l="1"/>
  <c r="B6" i="6"/>
  <c r="B3" i="6"/>
  <c r="D39" i="12"/>
  <c r="B4" i="6"/>
  <c r="B8" i="6"/>
  <c r="B5" i="6"/>
  <c r="B9" i="6"/>
  <c r="B11" i="6" l="1"/>
  <c r="D55" i="12"/>
  <c r="G14" i="1"/>
  <c r="D75" i="1"/>
  <c r="E75" i="1"/>
  <c r="F75" i="1"/>
  <c r="G75" i="1" s="1"/>
  <c r="C75" i="1"/>
  <c r="G9" i="1"/>
  <c r="G10" i="1"/>
  <c r="G11" i="1"/>
  <c r="G13" i="1"/>
  <c r="G15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2" i="1"/>
  <c r="G33" i="1"/>
  <c r="G34" i="1"/>
  <c r="G35" i="1"/>
  <c r="G37" i="1"/>
  <c r="G38" i="1"/>
  <c r="G39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9" i="1"/>
  <c r="G60" i="1"/>
  <c r="G61" i="1"/>
  <c r="G62" i="1"/>
  <c r="G63" i="1"/>
  <c r="G64" i="1"/>
  <c r="G65" i="1"/>
  <c r="G66" i="1"/>
  <c r="G67" i="1"/>
  <c r="G69" i="1"/>
  <c r="G70" i="1"/>
  <c r="G71" i="1"/>
  <c r="G72" i="1"/>
  <c r="G73" i="1"/>
  <c r="G74" i="1"/>
  <c r="G76" i="1"/>
  <c r="G77" i="1"/>
  <c r="G79" i="1"/>
  <c r="G80" i="1"/>
  <c r="G81" i="1"/>
  <c r="G82" i="1"/>
  <c r="G83" i="1"/>
  <c r="G84" i="1"/>
  <c r="G85" i="1"/>
  <c r="G87" i="1"/>
  <c r="G88" i="1"/>
  <c r="G89" i="1"/>
  <c r="G90" i="1"/>
  <c r="G91" i="1"/>
  <c r="G92" i="1"/>
  <c r="G93" i="1"/>
  <c r="G95" i="1"/>
  <c r="G96" i="1"/>
  <c r="G97" i="1"/>
  <c r="G98" i="1"/>
  <c r="G99" i="1"/>
  <c r="G100" i="1"/>
  <c r="G101" i="1"/>
  <c r="G102" i="1"/>
  <c r="G103" i="1"/>
  <c r="G104" i="1"/>
  <c r="G105" i="1"/>
  <c r="G107" i="1"/>
  <c r="G108" i="1"/>
  <c r="G109" i="1"/>
  <c r="G110" i="1"/>
  <c r="G111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F12" i="1"/>
  <c r="G12" i="1" s="1"/>
  <c r="F8" i="1"/>
  <c r="F16" i="1"/>
  <c r="F7" i="1" s="1"/>
  <c r="F31" i="1"/>
  <c r="G31" i="1" s="1"/>
  <c r="F36" i="1"/>
  <c r="F41" i="1"/>
  <c r="F58" i="1"/>
  <c r="F68" i="1"/>
  <c r="F78" i="1"/>
  <c r="F86" i="1"/>
  <c r="F94" i="1"/>
  <c r="F106" i="1"/>
  <c r="G106" i="1" s="1"/>
  <c r="F112" i="1"/>
  <c r="G112" i="1" s="1"/>
  <c r="F147" i="1"/>
  <c r="G147" i="1" s="1"/>
  <c r="F171" i="1"/>
  <c r="G171" i="1" s="1"/>
  <c r="F185" i="1"/>
  <c r="F30" i="1"/>
  <c r="F186" i="1" s="1"/>
  <c r="E41" i="1"/>
  <c r="G41" i="1"/>
  <c r="E12" i="1"/>
  <c r="E31" i="1"/>
  <c r="E8" i="1"/>
  <c r="G8" i="1"/>
  <c r="E16" i="1"/>
  <c r="G16" i="1"/>
  <c r="E36" i="1"/>
  <c r="G36" i="1"/>
  <c r="E58" i="1"/>
  <c r="G58" i="1"/>
  <c r="E68" i="1"/>
  <c r="G68" i="1"/>
  <c r="E78" i="1"/>
  <c r="G78" i="1"/>
  <c r="E86" i="1"/>
  <c r="G86" i="1"/>
  <c r="E94" i="1"/>
  <c r="E185" i="1" s="1"/>
  <c r="E187" i="1" s="1"/>
  <c r="G94" i="1"/>
  <c r="E106" i="1"/>
  <c r="E112" i="1"/>
  <c r="E147" i="1"/>
  <c r="E171" i="1"/>
  <c r="D86" i="1"/>
  <c r="D8" i="1"/>
  <c r="D7" i="1" s="1"/>
  <c r="D12" i="1"/>
  <c r="D16" i="1"/>
  <c r="D31" i="1"/>
  <c r="D30" i="1" s="1"/>
  <c r="D186" i="1" s="1"/>
  <c r="D36" i="1"/>
  <c r="D41" i="1"/>
  <c r="D58" i="1"/>
  <c r="D68" i="1"/>
  <c r="D185" i="1" s="1"/>
  <c r="D78" i="1"/>
  <c r="D94" i="1"/>
  <c r="D106" i="1"/>
  <c r="D112" i="1"/>
  <c r="D147" i="1"/>
  <c r="D171" i="1"/>
  <c r="E30" i="1"/>
  <c r="E7" i="1"/>
  <c r="C68" i="1"/>
  <c r="C185" i="1" s="1"/>
  <c r="C78" i="1"/>
  <c r="C86" i="1"/>
  <c r="C94" i="1"/>
  <c r="C106" i="1"/>
  <c r="C112" i="1"/>
  <c r="E186" i="1"/>
  <c r="E40" i="1"/>
  <c r="E57" i="1" s="1"/>
  <c r="C8" i="1"/>
  <c r="C12" i="1"/>
  <c r="C7" i="1" s="1"/>
  <c r="C16" i="1"/>
  <c r="C31" i="1"/>
  <c r="C30" i="1" s="1"/>
  <c r="C36" i="1"/>
  <c r="C41" i="1"/>
  <c r="C58" i="1"/>
  <c r="C147" i="1"/>
  <c r="C171" i="1"/>
  <c r="F187" i="1" l="1"/>
  <c r="F40" i="1"/>
  <c r="G7" i="1"/>
  <c r="D40" i="1"/>
  <c r="D57" i="1" s="1"/>
  <c r="C40" i="1"/>
  <c r="C57" i="1" s="1"/>
  <c r="D187" i="1"/>
  <c r="G30" i="1"/>
  <c r="G185" i="1"/>
  <c r="G40" i="1" l="1"/>
  <c r="F57" i="1"/>
  <c r="G57" i="1" s="1"/>
</calcChain>
</file>

<file path=xl/sharedStrings.xml><?xml version="1.0" encoding="utf-8"?>
<sst xmlns="http://schemas.openxmlformats.org/spreadsheetml/2006/main" count="661" uniqueCount="306">
  <si>
    <t>Kirje nimetus</t>
  </si>
  <si>
    <t>PÕHITEGEVUSE TULUD KOKKU</t>
  </si>
  <si>
    <t>Maksutulud</t>
  </si>
  <si>
    <t>Füüsilise isiku tulumaks</t>
  </si>
  <si>
    <t>Maamaks</t>
  </si>
  <si>
    <t>Tulud kaupade ja teenuste müügist</t>
  </si>
  <si>
    <t>Saadud toetused tegevuskuludeks</t>
  </si>
  <si>
    <t>Tasandusfond</t>
  </si>
  <si>
    <t xml:space="preserve">Toetusfond </t>
  </si>
  <si>
    <t>Muud saadud toetused tegevuskuludeks</t>
  </si>
  <si>
    <t>Sihtfinantseerimine tegevuskuludeks</t>
  </si>
  <si>
    <t>Mittesihtotstarbelised toetused</t>
  </si>
  <si>
    <t xml:space="preserve">Muud tegevustulud </t>
  </si>
  <si>
    <t>Maardlate kaevandamisõiguse tasu</t>
  </si>
  <si>
    <t>Kohaliku tähtsusega maardlate kaevandamisõiguse tasu</t>
  </si>
  <si>
    <t>Tasu üleriigilise tähtsusega maardlatest väljapumbatud kaevandus- ja karjäärivee erikasutusest</t>
  </si>
  <si>
    <t>Laekumine vee erikasutusest</t>
  </si>
  <si>
    <t>Saastetasud ja keskkonnale tekitatud kahju hüvitis</t>
  </si>
  <si>
    <t>Trahvid</t>
  </si>
  <si>
    <t>Muud tulud varadelt</t>
  </si>
  <si>
    <t>Tulud varude müügist</t>
  </si>
  <si>
    <t xml:space="preserve">Muud tulud </t>
  </si>
  <si>
    <t>PÕHITEGEVUSE KULUD KOKKU</t>
  </si>
  <si>
    <t>Antud toetused tegevuskuludeks</t>
  </si>
  <si>
    <t>Subsiidiumid ettevõtlusega tegelevatele isikutele</t>
  </si>
  <si>
    <t>Sotsiaalabitoetused ja muud toetused füüsilistele isikutele</t>
  </si>
  <si>
    <t>Sihtotstarbelised toetused tegevuskuludeks</t>
  </si>
  <si>
    <t>Muud tegevuskulud</t>
  </si>
  <si>
    <t>Tööjõukulud</t>
  </si>
  <si>
    <t>Majandamiskulud</t>
  </si>
  <si>
    <t>Muud kulud</t>
  </si>
  <si>
    <t>PÕHITEGEVUSE TULEM</t>
  </si>
  <si>
    <t>INVESTEERIMISTEGEVUS KOKKU</t>
  </si>
  <si>
    <t>Põhivara müük (+)</t>
  </si>
  <si>
    <t>Põhivara soetus (-)</t>
  </si>
  <si>
    <t xml:space="preserve">Põhivara soetuseks saadav sihtfinantseerimine(+) </t>
  </si>
  <si>
    <t>Põhivara soetuseks antav sihtfinantseerimine(-)</t>
  </si>
  <si>
    <t>Osaluste müük (+)</t>
  </si>
  <si>
    <t>Osaluste soetus (-)</t>
  </si>
  <si>
    <t>Muude aktsiate ja osade müük (+)</t>
  </si>
  <si>
    <t>Muude aktsiate ja osade soetus (-)</t>
  </si>
  <si>
    <t>Tagasilaekuvad laenud (+)</t>
  </si>
  <si>
    <t>Antavad laenud (-)</t>
  </si>
  <si>
    <t>Finantstkulud (-)</t>
  </si>
  <si>
    <t>EELARVE TULEM (ÜLEJÄÄK (+) / PUUDUJÄÄK (-))</t>
  </si>
  <si>
    <t>FINANTSEERIMISTEGEVUS</t>
  </si>
  <si>
    <t>Kohustuste võtmine (+)</t>
  </si>
  <si>
    <t>Kohustuste tasumine (-)</t>
  </si>
  <si>
    <t>LIKVIIDSETE VARADE MUUTUS (+ suurenemine, - vähenemine)</t>
  </si>
  <si>
    <t>10</t>
  </si>
  <si>
    <t>tunnus</t>
  </si>
  <si>
    <t>01111</t>
  </si>
  <si>
    <t>01112</t>
  </si>
  <si>
    <t>Reservfond</t>
  </si>
  <si>
    <t>01114</t>
  </si>
  <si>
    <t>Muud üldised teenused</t>
  </si>
  <si>
    <t>01330</t>
  </si>
  <si>
    <t>01700</t>
  </si>
  <si>
    <t>01800</t>
  </si>
  <si>
    <t>Üldiseloomuga ülekanded valitsussektoris</t>
  </si>
  <si>
    <t>04210</t>
  </si>
  <si>
    <t>04510</t>
  </si>
  <si>
    <t>04710</t>
  </si>
  <si>
    <t>Kaubandus ja laondus</t>
  </si>
  <si>
    <t>Turism</t>
  </si>
  <si>
    <t>04730</t>
  </si>
  <si>
    <t>04740</t>
  </si>
  <si>
    <t>05100</t>
  </si>
  <si>
    <t>05101</t>
  </si>
  <si>
    <t>05600</t>
  </si>
  <si>
    <t>Muu keskkonnakaitse (sh keskkonnakaitse haldus)</t>
  </si>
  <si>
    <t>06300</t>
  </si>
  <si>
    <t>Elamu- ja kommunaalmajandus</t>
  </si>
  <si>
    <t>06605</t>
  </si>
  <si>
    <t>07210</t>
  </si>
  <si>
    <t>07240</t>
  </si>
  <si>
    <t>07600</t>
  </si>
  <si>
    <t>08102</t>
  </si>
  <si>
    <t>08103</t>
  </si>
  <si>
    <t>08107</t>
  </si>
  <si>
    <t>Abja Noortekeskus</t>
  </si>
  <si>
    <t>Mõisaküla Noortekeskus</t>
  </si>
  <si>
    <t>08109</t>
  </si>
  <si>
    <t>Abja Raamatukogu</t>
  </si>
  <si>
    <t>Kamara Raamatukogu</t>
  </si>
  <si>
    <t>Halliste Raamatukogu</t>
  </si>
  <si>
    <t>08202</t>
  </si>
  <si>
    <t>Abja Kultuurimaja</t>
  </si>
  <si>
    <t>Karksi-Nuia Kultuurikeskus</t>
  </si>
  <si>
    <t>Mõisaküla Kultuurimaja</t>
  </si>
  <si>
    <t>Kaarli Rahvamaja</t>
  </si>
  <si>
    <t>Uue-Kariste Rahvamaja</t>
  </si>
  <si>
    <t>08203</t>
  </si>
  <si>
    <t>08300</t>
  </si>
  <si>
    <t>08400</t>
  </si>
  <si>
    <t>Religiooni- ja muud ühiskonnateenused Halliste</t>
  </si>
  <si>
    <t>09110</t>
  </si>
  <si>
    <t>09212</t>
  </si>
  <si>
    <t>Halliste Põhikool</t>
  </si>
  <si>
    <t>09500</t>
  </si>
  <si>
    <t>Abja Päevakeskus</t>
  </si>
  <si>
    <t>09510</t>
  </si>
  <si>
    <t>Abja Muusikakool</t>
  </si>
  <si>
    <t>Karksi-Nuia Muusikakool</t>
  </si>
  <si>
    <t>09600</t>
  </si>
  <si>
    <t>09601</t>
  </si>
  <si>
    <t>09602</t>
  </si>
  <si>
    <t>Muu puuetega inimeste sotsiaalne kaitse</t>
  </si>
  <si>
    <t>10121</t>
  </si>
  <si>
    <t>10200</t>
  </si>
  <si>
    <t>10402</t>
  </si>
  <si>
    <t>Muu perekondade ja laste sotsiaalne kaitse</t>
  </si>
  <si>
    <t>Riiklik toimetulekutoetus</t>
  </si>
  <si>
    <t>10701</t>
  </si>
  <si>
    <t>10900</t>
  </si>
  <si>
    <t>PÕHITEGEVUSE KULUDE JA INVESTEERIMISTEGEVUSE VÄLJAMINEKUTE JAOTUS TEGEVUSALADE JÄRGI</t>
  </si>
  <si>
    <t>01</t>
  </si>
  <si>
    <t>Üldised valitsussektori teenused</t>
  </si>
  <si>
    <t>04</t>
  </si>
  <si>
    <t>Majandus</t>
  </si>
  <si>
    <t>Põllumajandus</t>
  </si>
  <si>
    <t>Maanteetransport (vallateede- ja tänavate korrashoid)</t>
  </si>
  <si>
    <t>05</t>
  </si>
  <si>
    <t>Keskkonnakaitse</t>
  </si>
  <si>
    <t>Jäätmekäitlus (prügivedu)</t>
  </si>
  <si>
    <t>06</t>
  </si>
  <si>
    <t>Hulkuvate loomadega seotud tegevus</t>
  </si>
  <si>
    <t>07</t>
  </si>
  <si>
    <t>Tervishoid</t>
  </si>
  <si>
    <t>Ambulatoorsed teenused (kiirabi)</t>
  </si>
  <si>
    <t>Muu tervishoid, sh. tervishoiu haldamine</t>
  </si>
  <si>
    <t>08</t>
  </si>
  <si>
    <t>Vabaaeg, kultuur ja religioon</t>
  </si>
  <si>
    <t>Abja Gümnaasiumi ujula</t>
  </si>
  <si>
    <t>09</t>
  </si>
  <si>
    <t>Haridus</t>
  </si>
  <si>
    <t>Eelharidus (lasteaiad)- kohamaksud</t>
  </si>
  <si>
    <t>Sotsiaalne kaitse</t>
  </si>
  <si>
    <t>Muu sotsiaalne kaitse, sh. sotsiaalse kaitse haldus</t>
  </si>
  <si>
    <t>4,5,6</t>
  </si>
  <si>
    <t>5,6</t>
  </si>
  <si>
    <t xml:space="preserve">08102 </t>
  </si>
  <si>
    <t xml:space="preserve">08201 </t>
  </si>
  <si>
    <t>Abja Spordi- ja Tervisekeskus</t>
  </si>
  <si>
    <t>Mõisaküla Raamatukogu</t>
  </si>
  <si>
    <t>Õisu Raamatukogu</t>
  </si>
  <si>
    <t>Mõisaküla Kool</t>
  </si>
  <si>
    <t xml:space="preserve">Abja Gümnaasium </t>
  </si>
  <si>
    <t>August Kitzbergi nimeline Gümnaasium</t>
  </si>
  <si>
    <t>Abja Õpilaskodu</t>
  </si>
  <si>
    <t>09800</t>
  </si>
  <si>
    <t>Muu haridus, sh hariduse haldus</t>
  </si>
  <si>
    <t>10201</t>
  </si>
  <si>
    <t>10400</t>
  </si>
  <si>
    <t>Kokku</t>
  </si>
  <si>
    <t>03</t>
  </si>
  <si>
    <t>Avalik kord ja julgeolek</t>
  </si>
  <si>
    <t>03200</t>
  </si>
  <si>
    <t>06400</t>
  </si>
  <si>
    <t>Abja saun</t>
  </si>
  <si>
    <t>Mõisaküla saun</t>
  </si>
  <si>
    <t>Halliste kalmistu</t>
  </si>
  <si>
    <t>Abja kalmistu</t>
  </si>
  <si>
    <t>Karksi-Nuia Noortekeskus</t>
  </si>
  <si>
    <t>Karksi Vallahooldus</t>
  </si>
  <si>
    <t>Saadud tegevustoetused</t>
  </si>
  <si>
    <t>04600</t>
  </si>
  <si>
    <t>Karksi-Nuia Raamatukogu</t>
  </si>
  <si>
    <t xml:space="preserve">Avalike alade puhastus Abja </t>
  </si>
  <si>
    <t>Avalike alade puhastus Karksi</t>
  </si>
  <si>
    <t>Avalike alade puhastus Halliste</t>
  </si>
  <si>
    <t>Tänavavalgustus</t>
  </si>
  <si>
    <t>Karksi-Nuia saun</t>
  </si>
  <si>
    <t>Perearstikeskus Mõisaküla</t>
  </si>
  <si>
    <t>Ülevallalised sporditoetused ja üritused</t>
  </si>
  <si>
    <t>Seltsid</t>
  </si>
  <si>
    <t>Kohamaksud teistele omavalitsustele üldhariduskoolid</t>
  </si>
  <si>
    <t>Koolitransport</t>
  </si>
  <si>
    <t>Eakate sünnipäevad ja tähtpäevade tähistamine</t>
  </si>
  <si>
    <t>Veevarustus</t>
  </si>
  <si>
    <t>Puhkepargid ja -baasid</t>
  </si>
  <si>
    <t>Huvikoolid- kohamaksud teistele omavalitsustele</t>
  </si>
  <si>
    <t>Hooldekodude kohamaksud</t>
  </si>
  <si>
    <t xml:space="preserve">Osalustasud spordikoolides </t>
  </si>
  <si>
    <t>Postipunktid</t>
  </si>
  <si>
    <t>Halliste jõusaal</t>
  </si>
  <si>
    <t>04110</t>
  </si>
  <si>
    <t>Alustava ettevõtte toetus</t>
  </si>
  <si>
    <t>Koolitoit Abja Gümnaasium</t>
  </si>
  <si>
    <t>Koolitoit A. Kitzbergi nimeline Gümnaasium</t>
  </si>
  <si>
    <t>Koolitoit Halliste Kool</t>
  </si>
  <si>
    <t>Koolitoit Mõisaküla Kool</t>
  </si>
  <si>
    <t>Laenude teenindamine</t>
  </si>
  <si>
    <t>Vallavolikogu</t>
  </si>
  <si>
    <t>Vallavalitsus</t>
  </si>
  <si>
    <t>Üldmajanduslikud arendusprojektid</t>
  </si>
  <si>
    <t>Avalike alade puhastus Mõisaküla (Mõisaküla linnahooldus)</t>
  </si>
  <si>
    <t xml:space="preserve">Abja-Paluoja Esmatasandi Tervisekeskus </t>
  </si>
  <si>
    <t>Karksi-Nuia Esmatasandi Tervisekeskus</t>
  </si>
  <si>
    <t>Karksi-Nuia Spordikool</t>
  </si>
  <si>
    <t>Halliste Rahvamaja</t>
  </si>
  <si>
    <t>Tuhalaane Külamaja</t>
  </si>
  <si>
    <t>Lilli Külamaja</t>
  </si>
  <si>
    <t>Karksi Külamaja</t>
  </si>
  <si>
    <t>Abja Muuseum</t>
  </si>
  <si>
    <t>Mõisaküla Muuseum</t>
  </si>
  <si>
    <t>Ajaleht Mulgi Sõna</t>
  </si>
  <si>
    <t>Abja Lasteaed</t>
  </si>
  <si>
    <t>Karksi-Nuia Lasteaed</t>
  </si>
  <si>
    <t>Mõisaküla Lasteaed</t>
  </si>
  <si>
    <t>Halliste Lasteaed</t>
  </si>
  <si>
    <t>Õisu Lasteaed</t>
  </si>
  <si>
    <t>Antud laenud (-)</t>
  </si>
  <si>
    <t>Kultuurikoordinaator</t>
  </si>
  <si>
    <t>Muu huviharidus Mulgi vald</t>
  </si>
  <si>
    <t>Asendus- ja järelhooldus</t>
  </si>
  <si>
    <t>08207</t>
  </si>
  <si>
    <t>Muinsuskaitse</t>
  </si>
  <si>
    <t>Karksi-Nuia eakate päevatuba</t>
  </si>
  <si>
    <t>Põhivara soetuseks saadav sihtfinantseerimine(+) jäägid</t>
  </si>
  <si>
    <t>Nõuete ja kohustiste saldode muutus</t>
  </si>
  <si>
    <t>Karksi-Nuia Muuseum</t>
  </si>
  <si>
    <t>Karksi-Nuia sotsiaalkorteritega elumaja</t>
  </si>
  <si>
    <t>10600</t>
  </si>
  <si>
    <t>Muu elamu- ja kommunaalmajanduse tegevus</t>
  </si>
  <si>
    <t>Ajutise kaitse saaja üürikulud</t>
  </si>
  <si>
    <t>500 kodu korda</t>
  </si>
  <si>
    <t>10702</t>
  </si>
  <si>
    <t>Ukraina sõjapõgenike esmakaitse kulud</t>
  </si>
  <si>
    <t>MULGI VALLA 2023 AASTA EELARVE PROJEKT</t>
  </si>
  <si>
    <t>Esialgne eelarve 2022</t>
  </si>
  <si>
    <t>Mulgi Muuseum</t>
  </si>
  <si>
    <t>Mulgi Hoolekandekeskus Polli tegevuskoht</t>
  </si>
  <si>
    <t>Mulgi Hoolekandekeskus Mõisaküla tegevuskoht</t>
  </si>
  <si>
    <t>kontroll</t>
  </si>
  <si>
    <t>Kohustuste võtmine (+) 2022 a väljavõtmata laenuosa</t>
  </si>
  <si>
    <t>Eelarve projekt 2023 1 lugemine</t>
  </si>
  <si>
    <t>Eelarve projekt 2023 2 lugemine</t>
  </si>
  <si>
    <t>Kriisivalmiduse suurendamine</t>
  </si>
  <si>
    <t>Eelarve projekt 2023 3 lugemine</t>
  </si>
  <si>
    <t>volikogu liikme hüvitiste vähenemine alates märtsist</t>
  </si>
  <si>
    <t>vallavanema auto erisoodustuse maksmise lõpetamine, E. Tambergi lisatasu lõpetamine, meenete summa vähendamine</t>
  </si>
  <si>
    <t>riigitoetuse summa muutumine</t>
  </si>
  <si>
    <t>arengukava koostamise hinnapakkumise kallinemine esialgsega võrreldes</t>
  </si>
  <si>
    <t>osa tegevusi sai rahastuse huvihariduse eraldisest</t>
  </si>
  <si>
    <t>toetuste suurendamine</t>
  </si>
  <si>
    <t>investeeringute jääk vastavalt võetud hinnapakkumistele</t>
  </si>
  <si>
    <t>lisatud volikogu liikmete hüvitiste ja vallavanema ametiauto erisoodustuse arvel</t>
  </si>
  <si>
    <t>M. Torim jaanuari tasu</t>
  </si>
  <si>
    <t>toiduainete kulu oli alaplaneeritud</t>
  </si>
  <si>
    <t>kütte kallinemine</t>
  </si>
  <si>
    <t>toetuse vähenemine</t>
  </si>
  <si>
    <t>Toetus vabatahtlikele päästekomandodele</t>
  </si>
  <si>
    <t>logopeedi tasu muudatus</t>
  </si>
  <si>
    <t>Abja ja Penuja kalmistu</t>
  </si>
  <si>
    <t>10202</t>
  </si>
  <si>
    <t>Eakate koduteenus</t>
  </si>
  <si>
    <t>Rohelised rööpad 2024-2026</t>
  </si>
  <si>
    <t>01600</t>
  </si>
  <si>
    <t>Valimised</t>
  </si>
  <si>
    <t>Mänguväljakud</t>
  </si>
  <si>
    <t>Karksi Ordulinnus</t>
  </si>
  <si>
    <t>Muu energia- ja soojamajandus</t>
  </si>
  <si>
    <t>04360</t>
  </si>
  <si>
    <t>Kodud tuleohutuks</t>
  </si>
  <si>
    <t>MULGI VALLA 2025 AASTA EELARVE projekt</t>
  </si>
  <si>
    <t>Nõuete ja kohustiste saldode muutus "+/-"</t>
  </si>
  <si>
    <t>Mõisaküla Linnahooldus</t>
  </si>
  <si>
    <t>09609</t>
  </si>
  <si>
    <t>10110</t>
  </si>
  <si>
    <t>Haigete sotsiaalne kaitse</t>
  </si>
  <si>
    <t>10403</t>
  </si>
  <si>
    <t>Lapse tugiisikuteenus</t>
  </si>
  <si>
    <t>Mõisaküla Päevakeskus</t>
  </si>
  <si>
    <t>10127</t>
  </si>
  <si>
    <t>Puudega inimese sotsiaaltransporditeenus</t>
  </si>
  <si>
    <t>10123</t>
  </si>
  <si>
    <t>10126</t>
  </si>
  <si>
    <t>Puudega lapse lapsehoiuteenus</t>
  </si>
  <si>
    <t>10704</t>
  </si>
  <si>
    <t>Võlanõustamisteenus</t>
  </si>
  <si>
    <t>kontrollveerg</t>
  </si>
  <si>
    <t>07400</t>
  </si>
  <si>
    <t>Avalikud tervishoiuteenused</t>
  </si>
  <si>
    <t>2025 eelarve projekt (tutvustus) detsembris</t>
  </si>
  <si>
    <t>2025 eelarve projekt 1. lugemine</t>
  </si>
  <si>
    <t>Eelarve summa koos 2. lisaeelarvega 2024</t>
  </si>
  <si>
    <t>LIKVIIDSETE VARADE MUUTUS (+ suurenemine. - vähenemine)</t>
  </si>
  <si>
    <t>Avalike alade puhastus Abja-Paluoja. Halliste ja Karksi piirkonna teed</t>
  </si>
  <si>
    <t>Abja. Halliste ja Penuja kalmistu</t>
  </si>
  <si>
    <t>Vabaaeg. kultuur ja religioon</t>
  </si>
  <si>
    <t>Muu haridus. sh hariduse haldus</t>
  </si>
  <si>
    <t>Muu sotsiaalne kaitse. sh. sotsiaalse kaitse haldus</t>
  </si>
  <si>
    <t>kohustiste saldode muutus "+/-"</t>
  </si>
  <si>
    <t>Nõuete saldode muutus "+/-"</t>
  </si>
  <si>
    <t>TASAKAAL</t>
  </si>
  <si>
    <t>SISSETULEKUD</t>
  </si>
  <si>
    <t>VÄLJAMINEKUD</t>
  </si>
  <si>
    <t>2025 eelarve projekt 2. lugemine</t>
  </si>
  <si>
    <t>02</t>
  </si>
  <si>
    <t>Riigikaitse</t>
  </si>
  <si>
    <t>02200</t>
  </si>
  <si>
    <t>Tsiviilkaitse</t>
  </si>
  <si>
    <t>10120</t>
  </si>
  <si>
    <t>Puuetega inimeste erihoolekandeteenus</t>
  </si>
  <si>
    <t>Puudega inimese tugiisikuteenus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</si>
</sst>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\ _€"/>
    <numFmt numFmtId="166" formatCode="#,##0.00\ _€"/>
    <numFmt numFmtId="167" formatCode="0.0%"/>
    <numFmt numFmtId="168" formatCode="#,##0.0"/>
  </numFmts>
  <fonts count="3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4"/>
      <color theme="1"/>
      <name val="Times New Roman"/>
      <family val="1"/>
    </font>
    <font>
      <sz val="11"/>
      <name val="Arial"/>
      <family val="1"/>
    </font>
    <font>
      <b/>
      <sz val="12"/>
      <name val="Arial"/>
      <family val="1"/>
    </font>
    <font>
      <b/>
      <sz val="11"/>
      <name val="Arial"/>
      <family val="1"/>
    </font>
    <font>
      <sz val="10"/>
      <name val="Arial"/>
      <family val="1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0"/>
      <color theme="1"/>
      <name val="Arial"/>
      <family val="2"/>
      <charset val="186"/>
    </font>
    <font>
      <sz val="10"/>
      <name val="Arial"/>
      <family val="1"/>
      <charset val="186"/>
    </font>
    <font>
      <sz val="11"/>
      <name val="Arial"/>
      <family val="1"/>
      <charset val="186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8"/>
      <name val="Calibri"/>
      <family val="2"/>
      <charset val="186"/>
      <scheme val="minor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</cellStyleXfs>
  <cellXfs count="193">
    <xf numFmtId="0" fontId="0" fillId="0" borderId="0" xfId="0"/>
    <xf numFmtId="164" fontId="0" fillId="0" borderId="0" xfId="0" applyNumberFormat="1"/>
    <xf numFmtId="0" fontId="4" fillId="0" borderId="0" xfId="0" applyFont="1"/>
    <xf numFmtId="165" fontId="4" fillId="0" borderId="0" xfId="0" applyNumberFormat="1" applyFont="1"/>
    <xf numFmtId="4" fontId="6" fillId="0" borderId="0" xfId="4" applyNumberFormat="1" applyFont="1"/>
    <xf numFmtId="0" fontId="7" fillId="0" borderId="0" xfId="4" applyFont="1"/>
    <xf numFmtId="4" fontId="7" fillId="0" borderId="0" xfId="4" applyNumberFormat="1" applyFont="1"/>
    <xf numFmtId="0" fontId="8" fillId="0" borderId="0" xfId="4" applyFont="1"/>
    <xf numFmtId="4" fontId="8" fillId="0" borderId="0" xfId="4" applyNumberFormat="1" applyFont="1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5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4" fontId="15" fillId="0" borderId="0" xfId="4" applyNumberFormat="1" applyFont="1"/>
    <xf numFmtId="4" fontId="0" fillId="0" borderId="0" xfId="0" applyNumberFormat="1"/>
    <xf numFmtId="4" fontId="0" fillId="0" borderId="0" xfId="0" applyNumberFormat="1" applyAlignment="1">
      <alignment horizontal="left"/>
    </xf>
    <xf numFmtId="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/>
    <xf numFmtId="4" fontId="17" fillId="0" borderId="0" xfId="4" applyNumberFormat="1" applyFont="1" applyAlignment="1">
      <alignment horizontal="left"/>
    </xf>
    <xf numFmtId="4" fontId="18" fillId="0" borderId="0" xfId="4" applyNumberFormat="1" applyFont="1" applyAlignment="1">
      <alignment horizontal="left"/>
    </xf>
    <xf numFmtId="0" fontId="0" fillId="0" borderId="0" xfId="0" applyAlignment="1">
      <alignment horizontal="left"/>
    </xf>
    <xf numFmtId="4" fontId="1" fillId="0" borderId="0" xfId="4" applyNumberFormat="1" applyFont="1" applyAlignment="1">
      <alignment horizontal="left"/>
    </xf>
    <xf numFmtId="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4" applyFont="1"/>
    <xf numFmtId="0" fontId="13" fillId="0" borderId="0" xfId="4" applyFont="1"/>
    <xf numFmtId="0" fontId="9" fillId="0" borderId="0" xfId="5" applyFill="1" applyAlignment="1">
      <alignment vertical="center" wrapText="1"/>
    </xf>
    <xf numFmtId="0" fontId="11" fillId="0" borderId="0" xfId="0" applyFont="1"/>
    <xf numFmtId="0" fontId="19" fillId="7" borderId="21" xfId="0" applyFont="1" applyFill="1" applyBorder="1"/>
    <xf numFmtId="0" fontId="13" fillId="7" borderId="21" xfId="2" applyFont="1" applyFill="1" applyBorder="1" applyAlignment="1" applyProtection="1">
      <alignment horizontal="left"/>
      <protection locked="0"/>
    </xf>
    <xf numFmtId="0" fontId="11" fillId="6" borderId="27" xfId="0" applyFont="1" applyFill="1" applyBorder="1"/>
    <xf numFmtId="0" fontId="13" fillId="2" borderId="27" xfId="2" applyFont="1" applyFill="1" applyBorder="1" applyAlignment="1">
      <alignment horizontal="left"/>
    </xf>
    <xf numFmtId="165" fontId="19" fillId="0" borderId="23" xfId="0" applyNumberFormat="1" applyFont="1" applyBorder="1"/>
    <xf numFmtId="0" fontId="11" fillId="6" borderId="10" xfId="0" applyFont="1" applyFill="1" applyBorder="1"/>
    <xf numFmtId="0" fontId="13" fillId="2" borderId="10" xfId="1" applyFont="1" applyFill="1" applyBorder="1" applyAlignment="1">
      <alignment horizontal="left"/>
    </xf>
    <xf numFmtId="165" fontId="19" fillId="0" borderId="8" xfId="0" applyNumberFormat="1" applyFont="1" applyBorder="1"/>
    <xf numFmtId="165" fontId="19" fillId="0" borderId="1" xfId="0" applyNumberFormat="1" applyFont="1" applyBorder="1"/>
    <xf numFmtId="0" fontId="11" fillId="0" borderId="6" xfId="0" applyFont="1" applyBorder="1"/>
    <xf numFmtId="0" fontId="14" fillId="0" borderId="6" xfId="2" applyFont="1" applyBorder="1"/>
    <xf numFmtId="165" fontId="11" fillId="0" borderId="17" xfId="3" applyNumberFormat="1" applyFont="1" applyBorder="1"/>
    <xf numFmtId="0" fontId="13" fillId="6" borderId="10" xfId="2" applyFont="1" applyFill="1" applyBorder="1" applyAlignment="1">
      <alignment horizontal="left"/>
    </xf>
    <xf numFmtId="165" fontId="19" fillId="0" borderId="8" xfId="3" applyNumberFormat="1" applyFont="1" applyBorder="1"/>
    <xf numFmtId="0" fontId="13" fillId="2" borderId="10" xfId="2" applyFont="1" applyFill="1" applyBorder="1" applyAlignment="1">
      <alignment horizontal="left"/>
    </xf>
    <xf numFmtId="0" fontId="14" fillId="0" borderId="6" xfId="1" applyFont="1" applyBorder="1"/>
    <xf numFmtId="165" fontId="11" fillId="0" borderId="0" xfId="0" applyNumberFormat="1" applyFont="1"/>
    <xf numFmtId="165" fontId="11" fillId="0" borderId="17" xfId="0" applyNumberFormat="1" applyFont="1" applyBorder="1"/>
    <xf numFmtId="165" fontId="11" fillId="0" borderId="3" xfId="0" applyNumberFormat="1" applyFont="1" applyBorder="1"/>
    <xf numFmtId="0" fontId="13" fillId="6" borderId="10" xfId="1" applyFont="1" applyFill="1" applyBorder="1"/>
    <xf numFmtId="165" fontId="11" fillId="0" borderId="8" xfId="0" applyNumberFormat="1" applyFont="1" applyBorder="1"/>
    <xf numFmtId="165" fontId="11" fillId="0" borderId="25" xfId="3" applyNumberFormat="1" applyFont="1" applyBorder="1"/>
    <xf numFmtId="0" fontId="20" fillId="4" borderId="6" xfId="2" applyFont="1" applyFill="1" applyBorder="1"/>
    <xf numFmtId="0" fontId="21" fillId="4" borderId="6" xfId="0" applyFont="1" applyFill="1" applyBorder="1"/>
    <xf numFmtId="0" fontId="14" fillId="4" borderId="6" xfId="2" applyFont="1" applyFill="1" applyBorder="1"/>
    <xf numFmtId="0" fontId="11" fillId="5" borderId="6" xfId="0" applyFont="1" applyFill="1" applyBorder="1"/>
    <xf numFmtId="0" fontId="14" fillId="3" borderId="6" xfId="2" applyFont="1" applyFill="1" applyBorder="1"/>
    <xf numFmtId="0" fontId="11" fillId="6" borderId="10" xfId="0" applyFont="1" applyFill="1" applyBorder="1" applyAlignment="1">
      <alignment horizontal="right"/>
    </xf>
    <xf numFmtId="0" fontId="20" fillId="0" borderId="6" xfId="2" applyFont="1" applyBorder="1"/>
    <xf numFmtId="0" fontId="11" fillId="6" borderId="9" xfId="0" applyFont="1" applyFill="1" applyBorder="1"/>
    <xf numFmtId="0" fontId="13" fillId="2" borderId="9" xfId="1" applyFont="1" applyFill="1" applyBorder="1" applyAlignment="1">
      <alignment horizontal="left"/>
    </xf>
    <xf numFmtId="165" fontId="11" fillId="0" borderId="6" xfId="0" applyNumberFormat="1" applyFont="1" applyBorder="1"/>
    <xf numFmtId="0" fontId="14" fillId="0" borderId="6" xfId="1" applyFont="1" applyBorder="1" applyAlignment="1">
      <alignment horizontal="left"/>
    </xf>
    <xf numFmtId="0" fontId="14" fillId="0" borderId="6" xfId="2" applyFont="1" applyBorder="1" applyAlignment="1">
      <alignment horizontal="left"/>
    </xf>
    <xf numFmtId="0" fontId="14" fillId="6" borderId="10" xfId="2" applyFont="1" applyFill="1" applyBorder="1" applyAlignment="1">
      <alignment horizontal="left"/>
    </xf>
    <xf numFmtId="0" fontId="11" fillId="6" borderId="11" xfId="0" applyFont="1" applyFill="1" applyBorder="1"/>
    <xf numFmtId="0" fontId="13" fillId="6" borderId="11" xfId="2" applyFont="1" applyFill="1" applyBorder="1" applyAlignment="1">
      <alignment horizontal="left" wrapText="1"/>
    </xf>
    <xf numFmtId="165" fontId="19" fillId="0" borderId="12" xfId="0" applyNumberFormat="1" applyFont="1" applyBorder="1"/>
    <xf numFmtId="165" fontId="11" fillId="0" borderId="24" xfId="0" applyNumberFormat="1" applyFont="1" applyBorder="1"/>
    <xf numFmtId="165" fontId="19" fillId="0" borderId="15" xfId="0" applyNumberFormat="1" applyFont="1" applyBorder="1"/>
    <xf numFmtId="165" fontId="19" fillId="0" borderId="2" xfId="0" applyNumberFormat="1" applyFont="1" applyBorder="1"/>
    <xf numFmtId="165" fontId="11" fillId="0" borderId="13" xfId="0" applyNumberFormat="1" applyFont="1" applyBorder="1"/>
    <xf numFmtId="165" fontId="11" fillId="0" borderId="14" xfId="0" applyNumberFormat="1" applyFont="1" applyBorder="1"/>
    <xf numFmtId="165" fontId="19" fillId="0" borderId="7" xfId="0" quotePrefix="1" applyNumberFormat="1" applyFont="1" applyBorder="1"/>
    <xf numFmtId="165" fontId="13" fillId="0" borderId="1" xfId="2" applyNumberFormat="1" applyFont="1" applyBorder="1"/>
    <xf numFmtId="165" fontId="13" fillId="0" borderId="8" xfId="0" applyNumberFormat="1" applyFont="1" applyBorder="1"/>
    <xf numFmtId="165" fontId="11" fillId="0" borderId="14" xfId="0" quotePrefix="1" applyNumberFormat="1" applyFont="1" applyBorder="1"/>
    <xf numFmtId="165" fontId="11" fillId="0" borderId="15" xfId="0" quotePrefix="1" applyNumberFormat="1" applyFont="1" applyBorder="1"/>
    <xf numFmtId="165" fontId="11" fillId="0" borderId="5" xfId="0" applyNumberFormat="1" applyFont="1" applyBorder="1"/>
    <xf numFmtId="165" fontId="19" fillId="0" borderId="7" xfId="0" applyNumberFormat="1" applyFont="1" applyBorder="1"/>
    <xf numFmtId="165" fontId="19" fillId="0" borderId="1" xfId="0" applyNumberFormat="1" applyFont="1" applyBorder="1" applyAlignment="1">
      <alignment horizontal="left"/>
    </xf>
    <xf numFmtId="165" fontId="11" fillId="0" borderId="6" xfId="0" quotePrefix="1" applyNumberFormat="1" applyFont="1" applyBorder="1"/>
    <xf numFmtId="165" fontId="11" fillId="0" borderId="4" xfId="0" applyNumberFormat="1" applyFont="1" applyBorder="1" applyAlignment="1">
      <alignment horizontal="left"/>
    </xf>
    <xf numFmtId="165" fontId="11" fillId="0" borderId="3" xfId="0" applyNumberFormat="1" applyFont="1" applyBorder="1" applyAlignment="1">
      <alignment horizontal="left"/>
    </xf>
    <xf numFmtId="165" fontId="11" fillId="0" borderId="15" xfId="0" applyNumberFormat="1" applyFont="1" applyBorder="1"/>
    <xf numFmtId="165" fontId="11" fillId="0" borderId="2" xfId="0" applyNumberFormat="1" applyFont="1" applyBorder="1"/>
    <xf numFmtId="165" fontId="11" fillId="0" borderId="23" xfId="0" applyNumberFormat="1" applyFont="1" applyBorder="1"/>
    <xf numFmtId="165" fontId="14" fillId="0" borderId="0" xfId="0" applyNumberFormat="1" applyFont="1"/>
    <xf numFmtId="165" fontId="11" fillId="0" borderId="26" xfId="0" applyNumberFormat="1" applyFont="1" applyBorder="1"/>
    <xf numFmtId="165" fontId="11" fillId="0" borderId="19" xfId="0" quotePrefix="1" applyNumberFormat="1" applyFont="1" applyBorder="1"/>
    <xf numFmtId="165" fontId="11" fillId="0" borderId="18" xfId="0" applyNumberFormat="1" applyFont="1" applyBorder="1"/>
    <xf numFmtId="165" fontId="11" fillId="0" borderId="20" xfId="0" applyNumberFormat="1" applyFont="1" applyBorder="1"/>
    <xf numFmtId="165" fontId="19" fillId="0" borderId="12" xfId="0" applyNumberFormat="1" applyFont="1" applyBorder="1" applyAlignment="1">
      <alignment wrapText="1"/>
    </xf>
    <xf numFmtId="0" fontId="23" fillId="7" borderId="29" xfId="2" applyFont="1" applyFill="1" applyBorder="1" applyAlignment="1" applyProtection="1">
      <alignment horizontal="center" wrapText="1"/>
      <protection locked="0"/>
    </xf>
    <xf numFmtId="0" fontId="23" fillId="7" borderId="28" xfId="2" applyFont="1" applyFill="1" applyBorder="1" applyAlignment="1" applyProtection="1">
      <alignment horizontal="center" wrapText="1"/>
      <protection locked="0"/>
    </xf>
    <xf numFmtId="165" fontId="11" fillId="0" borderId="30" xfId="0" applyNumberFormat="1" applyFont="1" applyBorder="1"/>
    <xf numFmtId="165" fontId="11" fillId="0" borderId="0" xfId="0" applyNumberFormat="1" applyFont="1" applyAlignment="1">
      <alignment horizontal="right"/>
    </xf>
    <xf numFmtId="0" fontId="27" fillId="7" borderId="21" xfId="0" applyFont="1" applyFill="1" applyBorder="1"/>
    <xf numFmtId="0" fontId="23" fillId="7" borderId="21" xfId="2" applyFont="1" applyFill="1" applyBorder="1" applyAlignment="1" applyProtection="1">
      <alignment horizontal="left"/>
      <protection locked="0"/>
    </xf>
    <xf numFmtId="166" fontId="27" fillId="7" borderId="31" xfId="0" applyNumberFormat="1" applyFont="1" applyFill="1" applyBorder="1" applyAlignment="1">
      <alignment wrapText="1"/>
    </xf>
    <xf numFmtId="165" fontId="0" fillId="0" borderId="0" xfId="0" applyNumberFormat="1"/>
    <xf numFmtId="167" fontId="11" fillId="0" borderId="0" xfId="3" applyNumberFormat="1" applyFont="1" applyFill="1" applyBorder="1"/>
    <xf numFmtId="3" fontId="8" fillId="0" borderId="0" xfId="4" applyNumberFormat="1" applyFont="1"/>
    <xf numFmtId="10" fontId="4" fillId="0" borderId="0" xfId="3" applyNumberFormat="1" applyFont="1" applyFill="1" applyBorder="1"/>
    <xf numFmtId="0" fontId="28" fillId="0" borderId="0" xfId="0" applyFont="1" applyAlignment="1">
      <alignment vertical="center"/>
    </xf>
    <xf numFmtId="168" fontId="15" fillId="0" borderId="0" xfId="4" applyNumberFormat="1" applyFont="1"/>
    <xf numFmtId="3" fontId="15" fillId="0" borderId="0" xfId="4" applyNumberFormat="1" applyFont="1"/>
    <xf numFmtId="0" fontId="15" fillId="0" borderId="0" xfId="4" applyFont="1"/>
    <xf numFmtId="165" fontId="19" fillId="0" borderId="32" xfId="0" applyNumberFormat="1" applyFont="1" applyBorder="1"/>
    <xf numFmtId="165" fontId="13" fillId="0" borderId="32" xfId="2" applyNumberFormat="1" applyFont="1" applyBorder="1"/>
    <xf numFmtId="165" fontId="19" fillId="0" borderId="32" xfId="0" applyNumberFormat="1" applyFont="1" applyBorder="1" applyAlignment="1">
      <alignment horizontal="left"/>
    </xf>
    <xf numFmtId="165" fontId="30" fillId="0" borderId="32" xfId="0" applyNumberFormat="1" applyFont="1" applyBorder="1" applyAlignment="1">
      <alignment horizontal="center"/>
    </xf>
    <xf numFmtId="165" fontId="31" fillId="0" borderId="32" xfId="0" applyNumberFormat="1" applyFont="1" applyBorder="1" applyAlignment="1">
      <alignment horizontal="center"/>
    </xf>
    <xf numFmtId="3" fontId="29" fillId="0" borderId="32" xfId="0" applyNumberFormat="1" applyFont="1" applyBorder="1" applyAlignment="1">
      <alignment horizontal="center"/>
    </xf>
    <xf numFmtId="9" fontId="0" fillId="0" borderId="0" xfId="0" applyNumberFormat="1"/>
    <xf numFmtId="9" fontId="10" fillId="0" borderId="32" xfId="3" applyFont="1" applyBorder="1"/>
    <xf numFmtId="0" fontId="32" fillId="0" borderId="0" xfId="0" applyFont="1"/>
    <xf numFmtId="0" fontId="21" fillId="4" borderId="6" xfId="0" applyFont="1" applyFill="1" applyBorder="1" applyAlignment="1">
      <alignment wrapText="1"/>
    </xf>
    <xf numFmtId="0" fontId="14" fillId="0" borderId="0" xfId="5" applyFont="1" applyAlignment="1">
      <alignment wrapText="1"/>
    </xf>
    <xf numFmtId="165" fontId="19" fillId="0" borderId="0" xfId="0" applyNumberFormat="1" applyFont="1"/>
    <xf numFmtId="0" fontId="27" fillId="7" borderId="0" xfId="0" applyFont="1" applyFill="1"/>
    <xf numFmtId="0" fontId="23" fillId="7" borderId="0" xfId="2" applyFont="1" applyFill="1" applyAlignment="1" applyProtection="1">
      <alignment horizontal="left"/>
      <protection locked="0"/>
    </xf>
    <xf numFmtId="166" fontId="27" fillId="7" borderId="0" xfId="0" applyNumberFormat="1" applyFont="1" applyFill="1" applyAlignment="1">
      <alignment wrapText="1"/>
    </xf>
    <xf numFmtId="0" fontId="11" fillId="6" borderId="0" xfId="0" applyFont="1" applyFill="1"/>
    <xf numFmtId="0" fontId="13" fillId="2" borderId="0" xfId="2" applyFont="1" applyFill="1" applyAlignment="1">
      <alignment horizontal="left"/>
    </xf>
    <xf numFmtId="0" fontId="13" fillId="2" borderId="0" xfId="1" applyFont="1" applyFill="1" applyAlignment="1">
      <alignment horizontal="left"/>
    </xf>
    <xf numFmtId="0" fontId="14" fillId="0" borderId="0" xfId="2" applyFont="1"/>
    <xf numFmtId="165" fontId="11" fillId="0" borderId="0" xfId="3" applyNumberFormat="1" applyFont="1" applyBorder="1"/>
    <xf numFmtId="0" fontId="13" fillId="6" borderId="0" xfId="2" applyFont="1" applyFill="1" applyAlignment="1">
      <alignment horizontal="left"/>
    </xf>
    <xf numFmtId="165" fontId="19" fillId="0" borderId="0" xfId="3" applyNumberFormat="1" applyFont="1" applyBorder="1"/>
    <xf numFmtId="0" fontId="14" fillId="0" borderId="0" xfId="1" applyFont="1"/>
    <xf numFmtId="0" fontId="13" fillId="6" borderId="0" xfId="1" applyFont="1" applyFill="1"/>
    <xf numFmtId="0" fontId="20" fillId="4" borderId="0" xfId="2" applyFont="1" applyFill="1"/>
    <xf numFmtId="0" fontId="21" fillId="4" borderId="0" xfId="0" applyFont="1" applyFill="1"/>
    <xf numFmtId="0" fontId="14" fillId="4" borderId="0" xfId="2" applyFont="1" applyFill="1"/>
    <xf numFmtId="0" fontId="11" fillId="5" borderId="0" xfId="0" applyFont="1" applyFill="1"/>
    <xf numFmtId="0" fontId="14" fillId="3" borderId="0" xfId="2" applyFont="1" applyFill="1"/>
    <xf numFmtId="0" fontId="11" fillId="6" borderId="0" xfId="0" applyFont="1" applyFill="1" applyAlignment="1">
      <alignment horizontal="right"/>
    </xf>
    <xf numFmtId="0" fontId="20" fillId="0" borderId="0" xfId="2" applyFont="1"/>
    <xf numFmtId="0" fontId="14" fillId="0" borderId="0" xfId="1" applyFont="1" applyAlignment="1">
      <alignment horizontal="left"/>
    </xf>
    <xf numFmtId="0" fontId="14" fillId="0" borderId="0" xfId="2" applyFont="1" applyAlignment="1">
      <alignment horizontal="left"/>
    </xf>
    <xf numFmtId="0" fontId="14" fillId="6" borderId="0" xfId="2" applyFont="1" applyFill="1" applyAlignment="1">
      <alignment horizontal="left"/>
    </xf>
    <xf numFmtId="0" fontId="13" fillId="6" borderId="0" xfId="2" applyFont="1" applyFill="1" applyAlignment="1">
      <alignment horizontal="left" wrapText="1"/>
    </xf>
    <xf numFmtId="165" fontId="19" fillId="0" borderId="0" xfId="0" applyNumberFormat="1" applyFont="1" applyAlignment="1">
      <alignment wrapText="1"/>
    </xf>
    <xf numFmtId="165" fontId="11" fillId="0" borderId="0" xfId="0" quotePrefix="1" applyNumberFormat="1" applyFont="1"/>
    <xf numFmtId="165" fontId="19" fillId="0" borderId="0" xfId="0" quotePrefix="1" applyNumberFormat="1" applyFont="1"/>
    <xf numFmtId="165" fontId="13" fillId="0" borderId="0" xfId="2" applyNumberFormat="1" applyFont="1"/>
    <xf numFmtId="165" fontId="13" fillId="0" borderId="0" xfId="0" applyNumberFormat="1" applyFont="1"/>
    <xf numFmtId="165" fontId="19" fillId="0" borderId="0" xfId="0" applyNumberFormat="1" applyFont="1" applyAlignment="1">
      <alignment horizontal="left"/>
    </xf>
    <xf numFmtId="165" fontId="11" fillId="0" borderId="0" xfId="0" applyNumberFormat="1" applyFont="1" applyAlignment="1">
      <alignment horizontal="left"/>
    </xf>
    <xf numFmtId="0" fontId="5" fillId="0" borderId="0" xfId="4"/>
    <xf numFmtId="0" fontId="24" fillId="7" borderId="0" xfId="0" applyFont="1" applyFill="1"/>
    <xf numFmtId="0" fontId="25" fillId="7" borderId="0" xfId="2" applyFont="1" applyFill="1" applyAlignment="1" applyProtection="1">
      <alignment horizontal="left"/>
      <protection locked="0"/>
    </xf>
    <xf numFmtId="166" fontId="24" fillId="7" borderId="0" xfId="0" applyNumberFormat="1" applyFont="1" applyFill="1" applyAlignment="1">
      <alignment wrapText="1"/>
    </xf>
    <xf numFmtId="0" fontId="26" fillId="0" borderId="0" xfId="0" applyFont="1" applyAlignment="1">
      <alignment horizontal="justify" vertical="center"/>
    </xf>
    <xf numFmtId="0" fontId="11" fillId="0" borderId="0" xfId="0" quotePrefix="1" applyFont="1"/>
    <xf numFmtId="3" fontId="7" fillId="0" borderId="0" xfId="4" applyNumberFormat="1" applyFont="1"/>
    <xf numFmtId="167" fontId="4" fillId="0" borderId="0" xfId="0" applyNumberFormat="1" applyFont="1"/>
    <xf numFmtId="3" fontId="11" fillId="0" borderId="0" xfId="0" applyNumberFormat="1" applyFont="1"/>
    <xf numFmtId="14" fontId="11" fillId="6" borderId="10" xfId="0" applyNumberFormat="1" applyFont="1" applyFill="1" applyBorder="1" applyAlignment="1">
      <alignment horizontal="right"/>
    </xf>
    <xf numFmtId="16" fontId="11" fillId="6" borderId="10" xfId="0" applyNumberFormat="1" applyFont="1" applyFill="1" applyBorder="1" applyAlignment="1">
      <alignment horizontal="right"/>
    </xf>
    <xf numFmtId="0" fontId="0" fillId="0" borderId="0" xfId="0" quotePrefix="1"/>
    <xf numFmtId="0" fontId="0" fillId="0" borderId="32" xfId="0" applyBorder="1"/>
    <xf numFmtId="165" fontId="28" fillId="0" borderId="0" xfId="0" applyNumberFormat="1" applyFont="1"/>
    <xf numFmtId="14" fontId="11" fillId="0" borderId="10" xfId="0" applyNumberFormat="1" applyFont="1" applyBorder="1" applyAlignment="1">
      <alignment horizontal="right"/>
    </xf>
    <xf numFmtId="0" fontId="11" fillId="0" borderId="10" xfId="0" applyFont="1" applyBorder="1"/>
    <xf numFmtId="0" fontId="13" fillId="0" borderId="1" xfId="2" applyFont="1" applyBorder="1" applyAlignment="1">
      <alignment horizontal="left"/>
    </xf>
    <xf numFmtId="0" fontId="0" fillId="0" borderId="33" xfId="0" applyBorder="1"/>
    <xf numFmtId="0" fontId="0" fillId="0" borderId="34" xfId="0" applyBorder="1"/>
    <xf numFmtId="165" fontId="19" fillId="0" borderId="33" xfId="0" applyNumberFormat="1" applyFont="1" applyBorder="1"/>
    <xf numFmtId="165" fontId="0" fillId="0" borderId="34" xfId="0" applyNumberFormat="1" applyBorder="1"/>
    <xf numFmtId="0" fontId="11" fillId="0" borderId="9" xfId="0" applyFont="1" applyBorder="1"/>
    <xf numFmtId="0" fontId="14" fillId="0" borderId="1" xfId="2" applyFont="1" applyBorder="1" applyAlignment="1">
      <alignment horizontal="right"/>
    </xf>
    <xf numFmtId="165" fontId="11" fillId="0" borderId="33" xfId="0" applyNumberFormat="1" applyFont="1" applyBorder="1"/>
    <xf numFmtId="0" fontId="13" fillId="0" borderId="1" xfId="1" applyFont="1" applyBorder="1" applyAlignment="1">
      <alignment horizontal="left"/>
    </xf>
    <xf numFmtId="165" fontId="11" fillId="0" borderId="1" xfId="0" applyNumberFormat="1" applyFont="1" applyBorder="1"/>
    <xf numFmtId="0" fontId="11" fillId="0" borderId="1" xfId="0" applyFont="1" applyBorder="1"/>
    <xf numFmtId="0" fontId="14" fillId="0" borderId="10" xfId="2" applyFont="1" applyBorder="1"/>
    <xf numFmtId="0" fontId="0" fillId="0" borderId="1" xfId="0" applyBorder="1"/>
    <xf numFmtId="0" fontId="11" fillId="0" borderId="32" xfId="0" applyFont="1" applyBorder="1"/>
    <xf numFmtId="0" fontId="14" fillId="0" borderId="1" xfId="2" applyFont="1" applyBorder="1"/>
    <xf numFmtId="0" fontId="14" fillId="0" borderId="1" xfId="2" applyFont="1" applyBorder="1" applyAlignment="1">
      <alignment horizontal="left"/>
    </xf>
    <xf numFmtId="0" fontId="11" fillId="0" borderId="32" xfId="0" applyFont="1" applyBorder="1" applyAlignment="1">
      <alignment horizontal="right"/>
    </xf>
    <xf numFmtId="0" fontId="0" fillId="0" borderId="32" xfId="0" applyBorder="1" applyAlignment="1">
      <alignment horizontal="right"/>
    </xf>
    <xf numFmtId="166" fontId="27" fillId="0" borderId="0" xfId="0" applyNumberFormat="1" applyFont="1" applyAlignment="1">
      <alignment wrapText="1"/>
    </xf>
    <xf numFmtId="165" fontId="19" fillId="0" borderId="21" xfId="0" applyNumberFormat="1" applyFont="1" applyBorder="1" applyAlignment="1">
      <alignment wrapText="1"/>
    </xf>
    <xf numFmtId="165" fontId="19" fillId="0" borderId="22" xfId="0" applyNumberFormat="1" applyFont="1" applyBorder="1" applyAlignment="1">
      <alignment wrapText="1"/>
    </xf>
    <xf numFmtId="165" fontId="19" fillId="0" borderId="11" xfId="0" applyNumberFormat="1" applyFont="1" applyBorder="1" applyAlignment="1">
      <alignment wrapText="1"/>
    </xf>
    <xf numFmtId="165" fontId="19" fillId="0" borderId="16" xfId="0" applyNumberFormat="1" applyFont="1" applyBorder="1" applyAlignment="1">
      <alignment wrapText="1"/>
    </xf>
    <xf numFmtId="0" fontId="19" fillId="0" borderId="0" xfId="0" applyFont="1" applyAlignment="1">
      <alignment horizontal="center"/>
    </xf>
    <xf numFmtId="165" fontId="19" fillId="0" borderId="0" xfId="0" applyNumberFormat="1" applyFont="1" applyAlignment="1">
      <alignment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6">
    <cellStyle name="Hüperlink" xfId="5" builtinId="8"/>
    <cellStyle name="Normaallaad" xfId="0" builtinId="0"/>
    <cellStyle name="Normal" xfId="4" xr:uid="{9835C737-3922-4867-8B1E-6CF8B9C87A30}"/>
    <cellStyle name="Normal 2" xfId="1" xr:uid="{00000000-0005-0000-0000-000001000000}"/>
    <cellStyle name="Normal_Sheet1 2" xfId="2" xr:uid="{00000000-0005-0000-0000-000002000000}"/>
    <cellStyle name="Prots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Mulgi valla</a:t>
            </a:r>
            <a:r>
              <a:rPr lang="et-EE"/>
              <a:t> 2024 aasta tegevuskulud ja investeeringud valdkondade kaupa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t-EE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65-498A-B97C-CAB07EFC008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65-498A-B97C-CAB07EFC008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65-498A-B97C-CAB07EFC008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65-498A-B97C-CAB07EFC008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165-498A-B97C-CAB07EFC008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165-498A-B97C-CAB07EFC008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7165-498A-B97C-CAB07EFC008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7165-498A-B97C-CAB07EFC008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7165-498A-B97C-CAB07EFC00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'4'!$A$2:$A$10</c:f>
              <c:strCache>
                <c:ptCount val="9"/>
                <c:pt idx="0">
                  <c:v>Üldised valitsussektori teenused</c:v>
                </c:pt>
                <c:pt idx="1">
                  <c:v>Avalik kord ja julgeolek</c:v>
                </c:pt>
                <c:pt idx="2">
                  <c:v>Majandus</c:v>
                </c:pt>
                <c:pt idx="3">
                  <c:v>Keskkonnakaitse</c:v>
                </c:pt>
                <c:pt idx="4">
                  <c:v>Elamu- ja kommunaalmajandus</c:v>
                </c:pt>
                <c:pt idx="5">
                  <c:v>Tervishoid</c:v>
                </c:pt>
                <c:pt idx="6">
                  <c:v>Vabaaeg, kultuur ja religioon</c:v>
                </c:pt>
                <c:pt idx="7">
                  <c:v>Haridus</c:v>
                </c:pt>
                <c:pt idx="8">
                  <c:v>Sotsiaalne kaitse</c:v>
                </c:pt>
              </c:strCache>
            </c:strRef>
          </c:cat>
          <c:val>
            <c:numRef>
              <c:f>'4'!$B$2:$B$10</c:f>
              <c:numCache>
                <c:formatCode>0%</c:formatCode>
                <c:ptCount val="9"/>
                <c:pt idx="0">
                  <c:v>0.11470389060991711</c:v>
                </c:pt>
                <c:pt idx="1">
                  <c:v>3.4219771838176041E-4</c:v>
                </c:pt>
                <c:pt idx="2">
                  <c:v>2.0630322923774348E-2</c:v>
                </c:pt>
                <c:pt idx="3">
                  <c:v>5.7931739240322348E-2</c:v>
                </c:pt>
                <c:pt idx="4">
                  <c:v>2.8620874382375244E-2</c:v>
                </c:pt>
                <c:pt idx="5">
                  <c:v>5.1285926419451702E-3</c:v>
                </c:pt>
                <c:pt idx="6">
                  <c:v>0.10604978041080447</c:v>
                </c:pt>
                <c:pt idx="7">
                  <c:v>0.51776675633734615</c:v>
                </c:pt>
                <c:pt idx="8">
                  <c:v>0.14882584573513344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6-42BA-9012-BB5A3689843A}"/>
            </c:ext>
          </c:extLst>
        </c:ser>
        <c:ser>
          <c:idx val="1"/>
          <c:order val="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7165-498A-B97C-CAB07EFC008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7165-498A-B97C-CAB07EFC008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7165-498A-B97C-CAB07EFC008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7165-498A-B97C-CAB07EFC008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7165-498A-B97C-CAB07EFC008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7165-498A-B97C-CAB07EFC008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7165-498A-B97C-CAB07EFC008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7165-498A-B97C-CAB07EFC008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7165-498A-B97C-CAB07EFC00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'4'!$A$2:$A$10</c:f>
              <c:strCache>
                <c:ptCount val="9"/>
                <c:pt idx="0">
                  <c:v>Üldised valitsussektori teenused</c:v>
                </c:pt>
                <c:pt idx="1">
                  <c:v>Avalik kord ja julgeolek</c:v>
                </c:pt>
                <c:pt idx="2">
                  <c:v>Majandus</c:v>
                </c:pt>
                <c:pt idx="3">
                  <c:v>Keskkonnakaitse</c:v>
                </c:pt>
                <c:pt idx="4">
                  <c:v>Elamu- ja kommunaalmajandus</c:v>
                </c:pt>
                <c:pt idx="5">
                  <c:v>Tervishoid</c:v>
                </c:pt>
                <c:pt idx="6">
                  <c:v>Vabaaeg, kultuur ja religioon</c:v>
                </c:pt>
                <c:pt idx="7">
                  <c:v>Haridus</c:v>
                </c:pt>
                <c:pt idx="8">
                  <c:v>Sotsiaalne kaitse</c:v>
                </c:pt>
              </c:strCache>
            </c:strRef>
          </c:cat>
          <c:val>
            <c:numRef>
              <c:f>'4'!$C$2:$C$10</c:f>
              <c:numCache>
                <c:formatCode>#\ ##0\ _€</c:formatCode>
                <c:ptCount val="9"/>
                <c:pt idx="0">
                  <c:v>1783587</c:v>
                </c:pt>
                <c:pt idx="1">
                  <c:v>5321</c:v>
                </c:pt>
                <c:pt idx="2">
                  <c:v>320791</c:v>
                </c:pt>
                <c:pt idx="3" formatCode="#,##0">
                  <c:v>900809</c:v>
                </c:pt>
                <c:pt idx="4" formatCode="#,##0">
                  <c:v>445040</c:v>
                </c:pt>
                <c:pt idx="5" formatCode="#,##0">
                  <c:v>79747</c:v>
                </c:pt>
                <c:pt idx="6" formatCode="#,##0">
                  <c:v>1649020</c:v>
                </c:pt>
                <c:pt idx="7" formatCode="#,##0">
                  <c:v>8051009</c:v>
                </c:pt>
                <c:pt idx="8">
                  <c:v>2314166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66-42BA-9012-BB5A3689843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38100</xdr:rowOff>
        </xdr:to>
        <xdr:sp macro="" textlink="">
          <xdr:nvSpPr>
            <xdr:cNvPr id="6145" name="Control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38100</xdr:colOff>
      <xdr:row>0</xdr:row>
      <xdr:rowOff>144780</xdr:rowOff>
    </xdr:from>
    <xdr:to>
      <xdr:col>17</xdr:col>
      <xdr:colOff>342900</xdr:colOff>
      <xdr:row>35</xdr:row>
      <xdr:rowOff>167640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914400</xdr:colOff>
          <xdr:row>61</xdr:row>
          <xdr:rowOff>47625</xdr:rowOff>
        </xdr:to>
        <xdr:sp macro="" textlink="">
          <xdr:nvSpPr>
            <xdr:cNvPr id="10241" name="Control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88</xdr:row>
          <xdr:rowOff>0</xdr:rowOff>
        </xdr:from>
        <xdr:to>
          <xdr:col>0</xdr:col>
          <xdr:colOff>914400</xdr:colOff>
          <xdr:row>89</xdr:row>
          <xdr:rowOff>28575</xdr:rowOff>
        </xdr:to>
        <xdr:sp macro="" textlink="">
          <xdr:nvSpPr>
            <xdr:cNvPr id="11265" name="Control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A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0</xdr:rowOff>
        </xdr:from>
        <xdr:to>
          <xdr:col>0</xdr:col>
          <xdr:colOff>914400</xdr:colOff>
          <xdr:row>50</xdr:row>
          <xdr:rowOff>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C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loud.veera.eu/document/1014/budget/6049/sub-budgets/1244/records/9113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I187"/>
  <sheetViews>
    <sheetView zoomScale="110" zoomScaleNormal="110" workbookViewId="0">
      <selection activeCell="H8" sqref="H8"/>
    </sheetView>
  </sheetViews>
  <sheetFormatPr defaultColWidth="15.28515625" defaultRowHeight="15" x14ac:dyDescent="0.25"/>
  <cols>
    <col min="1" max="1" width="7.140625" style="29" customWidth="1"/>
    <col min="2" max="2" width="50.28515625" style="29" customWidth="1"/>
    <col min="3" max="3" width="14.140625" style="29" customWidth="1"/>
    <col min="4" max="4" width="14" style="29" customWidth="1"/>
    <col min="5" max="6" width="13.28515625" style="29" customWidth="1"/>
    <col min="7" max="7" width="14.5703125" style="29" customWidth="1"/>
    <col min="8" max="16384" width="15.28515625" style="29"/>
  </cols>
  <sheetData>
    <row r="4" spans="1:9" ht="13.9" x14ac:dyDescent="0.25">
      <c r="A4" s="189" t="s">
        <v>229</v>
      </c>
      <c r="B4" s="189"/>
    </row>
    <row r="5" spans="1:9" ht="14.45" thickBot="1" x14ac:dyDescent="0.3"/>
    <row r="6" spans="1:9" ht="57.75" customHeight="1" thickBot="1" x14ac:dyDescent="0.35">
      <c r="A6" s="30" t="s">
        <v>50</v>
      </c>
      <c r="B6" s="31" t="s">
        <v>0</v>
      </c>
      <c r="C6" s="93" t="s">
        <v>230</v>
      </c>
      <c r="D6" s="94" t="s">
        <v>236</v>
      </c>
      <c r="E6" s="94" t="s">
        <v>237</v>
      </c>
      <c r="F6" s="94" t="s">
        <v>239</v>
      </c>
    </row>
    <row r="7" spans="1:9" x14ac:dyDescent="0.25">
      <c r="A7" s="32">
        <v>3</v>
      </c>
      <c r="B7" s="33" t="s">
        <v>1</v>
      </c>
      <c r="C7" s="34">
        <f>C8+C11+C12+C16+C19</f>
        <v>12391020</v>
      </c>
      <c r="D7" s="34">
        <f>D8+D11+D12+D16+D19</f>
        <v>14172169</v>
      </c>
      <c r="E7" s="34">
        <f>E8+E11+E12+E16+E19</f>
        <v>14056643</v>
      </c>
      <c r="F7" s="34">
        <f>F8+F11+F12+F16+F19</f>
        <v>14000831</v>
      </c>
      <c r="G7" s="46">
        <f>F7-E7</f>
        <v>-55812</v>
      </c>
      <c r="H7" s="46"/>
    </row>
    <row r="8" spans="1:9" ht="13.9" x14ac:dyDescent="0.25">
      <c r="A8" s="35">
        <v>30</v>
      </c>
      <c r="B8" s="36" t="s">
        <v>2</v>
      </c>
      <c r="C8" s="37">
        <f>C9+C10</f>
        <v>6061300</v>
      </c>
      <c r="D8" s="37">
        <f>D9+D10</f>
        <v>6808284</v>
      </c>
      <c r="E8" s="37">
        <f>E9+E10</f>
        <v>6775284</v>
      </c>
      <c r="F8" s="37">
        <f>F9+F10</f>
        <v>6775284</v>
      </c>
      <c r="G8" s="46">
        <f t="shared" ref="G8:G71" si="0">F8-E8</f>
        <v>0</v>
      </c>
      <c r="H8" s="46"/>
    </row>
    <row r="9" spans="1:9" x14ac:dyDescent="0.25">
      <c r="A9" s="39">
        <v>3000</v>
      </c>
      <c r="B9" s="40" t="s">
        <v>3</v>
      </c>
      <c r="C9" s="41">
        <v>5612716</v>
      </c>
      <c r="D9" s="41">
        <v>6359700</v>
      </c>
      <c r="E9" s="41">
        <v>6326700</v>
      </c>
      <c r="F9" s="41">
        <v>6326700</v>
      </c>
      <c r="G9" s="46">
        <f t="shared" si="0"/>
        <v>0</v>
      </c>
      <c r="H9" s="46"/>
    </row>
    <row r="10" spans="1:9" ht="13.9" x14ac:dyDescent="0.25">
      <c r="A10" s="39">
        <v>3030</v>
      </c>
      <c r="B10" s="40" t="s">
        <v>4</v>
      </c>
      <c r="C10" s="41">
        <v>448584</v>
      </c>
      <c r="D10" s="41">
        <v>448584</v>
      </c>
      <c r="E10" s="41">
        <v>448584</v>
      </c>
      <c r="F10" s="41">
        <v>448584</v>
      </c>
      <c r="G10" s="46">
        <f t="shared" si="0"/>
        <v>0</v>
      </c>
      <c r="H10" s="46"/>
    </row>
    <row r="11" spans="1:9" x14ac:dyDescent="0.25">
      <c r="A11" s="35">
        <v>32</v>
      </c>
      <c r="B11" s="42" t="s">
        <v>5</v>
      </c>
      <c r="C11" s="43">
        <v>1515773</v>
      </c>
      <c r="D11" s="43">
        <v>1718569</v>
      </c>
      <c r="E11" s="43">
        <v>1765990</v>
      </c>
      <c r="F11" s="43">
        <v>1764867</v>
      </c>
      <c r="G11" s="46">
        <f t="shared" si="0"/>
        <v>-1123</v>
      </c>
      <c r="H11" s="46"/>
    </row>
    <row r="12" spans="1:9" ht="13.9" x14ac:dyDescent="0.25">
      <c r="A12" s="35">
        <v>352</v>
      </c>
      <c r="B12" s="44" t="s">
        <v>6</v>
      </c>
      <c r="C12" s="37">
        <f>C13+C14+C15</f>
        <v>4652738</v>
      </c>
      <c r="D12" s="37">
        <f>D13+D14+D15</f>
        <v>5565727</v>
      </c>
      <c r="E12" s="37">
        <f>E13+E14+E15</f>
        <v>5427257</v>
      </c>
      <c r="F12" s="37">
        <f>F13+F14+F15</f>
        <v>5372568</v>
      </c>
      <c r="G12" s="46">
        <f t="shared" si="0"/>
        <v>-54689</v>
      </c>
      <c r="H12" s="46"/>
    </row>
    <row r="13" spans="1:9" ht="13.9" x14ac:dyDescent="0.25">
      <c r="A13" s="39"/>
      <c r="B13" s="40" t="s">
        <v>7</v>
      </c>
      <c r="C13" s="41">
        <v>1674030</v>
      </c>
      <c r="D13" s="41">
        <v>1769238</v>
      </c>
      <c r="E13" s="41">
        <v>1633647</v>
      </c>
      <c r="F13" s="41">
        <v>1633813</v>
      </c>
      <c r="G13" s="46">
        <f t="shared" si="0"/>
        <v>166</v>
      </c>
      <c r="H13" s="46"/>
      <c r="I13" s="46"/>
    </row>
    <row r="14" spans="1:9" ht="13.9" x14ac:dyDescent="0.25">
      <c r="A14" s="39"/>
      <c r="B14" s="45" t="s">
        <v>8</v>
      </c>
      <c r="C14" s="41">
        <v>2978708</v>
      </c>
      <c r="D14" s="41">
        <v>3796489</v>
      </c>
      <c r="E14" s="41">
        <v>3793610</v>
      </c>
      <c r="F14" s="41">
        <v>3738755</v>
      </c>
      <c r="G14" s="46">
        <f>F14-E14</f>
        <v>-54855</v>
      </c>
      <c r="H14" s="46"/>
      <c r="I14" s="46"/>
    </row>
    <row r="15" spans="1:9" ht="12" hidden="1" customHeight="1" x14ac:dyDescent="0.25">
      <c r="A15" s="39"/>
      <c r="B15" s="45" t="s">
        <v>165</v>
      </c>
      <c r="C15" s="47">
        <v>0</v>
      </c>
      <c r="D15" s="47">
        <v>0</v>
      </c>
      <c r="E15" s="47">
        <v>0</v>
      </c>
      <c r="F15" s="47">
        <v>0</v>
      </c>
      <c r="G15" s="46">
        <f t="shared" si="0"/>
        <v>0</v>
      </c>
      <c r="H15" s="46"/>
    </row>
    <row r="16" spans="1:9" ht="13.9" x14ac:dyDescent="0.25">
      <c r="A16" s="35">
        <v>350</v>
      </c>
      <c r="B16" s="49" t="s">
        <v>9</v>
      </c>
      <c r="C16" s="50">
        <f>C17</f>
        <v>127309</v>
      </c>
      <c r="D16" s="50">
        <f>D17</f>
        <v>45589</v>
      </c>
      <c r="E16" s="50">
        <f>E17</f>
        <v>54112</v>
      </c>
      <c r="F16" s="50">
        <f>F17</f>
        <v>54112</v>
      </c>
      <c r="G16" s="46">
        <f t="shared" si="0"/>
        <v>0</v>
      </c>
      <c r="H16" s="46"/>
    </row>
    <row r="17" spans="1:8" ht="13.9" x14ac:dyDescent="0.25">
      <c r="A17" s="39"/>
      <c r="B17" s="45" t="s">
        <v>10</v>
      </c>
      <c r="C17" s="47">
        <v>127309</v>
      </c>
      <c r="D17" s="47">
        <v>45589</v>
      </c>
      <c r="E17" s="47">
        <v>54112</v>
      </c>
      <c r="F17" s="47">
        <v>54112</v>
      </c>
      <c r="G17" s="46">
        <f t="shared" si="0"/>
        <v>0</v>
      </c>
      <c r="H17" s="46"/>
    </row>
    <row r="18" spans="1:8" ht="3" hidden="1" customHeight="1" x14ac:dyDescent="0.25">
      <c r="A18" s="39"/>
      <c r="B18" s="45" t="s">
        <v>11</v>
      </c>
      <c r="C18" s="41"/>
      <c r="D18" s="41"/>
      <c r="E18" s="41"/>
      <c r="F18" s="41"/>
      <c r="G18" s="46">
        <f t="shared" si="0"/>
        <v>0</v>
      </c>
      <c r="H18" s="46"/>
    </row>
    <row r="19" spans="1:8" ht="14.45" customHeight="1" x14ac:dyDescent="0.25">
      <c r="A19" s="35">
        <v>38</v>
      </c>
      <c r="B19" s="44" t="s">
        <v>12</v>
      </c>
      <c r="C19" s="51">
        <v>33900</v>
      </c>
      <c r="D19" s="51">
        <v>34000</v>
      </c>
      <c r="E19" s="51">
        <v>34000</v>
      </c>
      <c r="F19" s="51">
        <v>34000</v>
      </c>
      <c r="G19" s="46">
        <f t="shared" si="0"/>
        <v>0</v>
      </c>
      <c r="H19" s="46"/>
    </row>
    <row r="20" spans="1:8" ht="0.6" hidden="1" customHeight="1" x14ac:dyDescent="0.25">
      <c r="A20" s="39"/>
      <c r="B20" s="52" t="s">
        <v>13</v>
      </c>
      <c r="C20" s="47"/>
      <c r="D20" s="47"/>
      <c r="E20" s="47"/>
      <c r="F20" s="47"/>
      <c r="G20" s="46">
        <f t="shared" si="0"/>
        <v>0</v>
      </c>
      <c r="H20" s="46"/>
    </row>
    <row r="21" spans="1:8" ht="15" hidden="1" customHeight="1" x14ac:dyDescent="0.25">
      <c r="A21" s="39"/>
      <c r="B21" s="52" t="s">
        <v>14</v>
      </c>
      <c r="C21" s="47"/>
      <c r="D21" s="47"/>
      <c r="E21" s="47"/>
      <c r="F21" s="47"/>
      <c r="G21" s="46">
        <f t="shared" si="0"/>
        <v>0</v>
      </c>
      <c r="H21" s="46"/>
    </row>
    <row r="22" spans="1:8" ht="15" hidden="1" customHeight="1" x14ac:dyDescent="0.25">
      <c r="A22" s="39"/>
      <c r="B22" s="53" t="s">
        <v>15</v>
      </c>
      <c r="C22" s="47"/>
      <c r="D22" s="47"/>
      <c r="E22" s="47"/>
      <c r="F22" s="47"/>
      <c r="G22" s="46">
        <f t="shared" si="0"/>
        <v>0</v>
      </c>
      <c r="H22" s="46"/>
    </row>
    <row r="23" spans="1:8" ht="15" hidden="1" customHeight="1" x14ac:dyDescent="0.25">
      <c r="A23" s="39"/>
      <c r="B23" s="54" t="s">
        <v>16</v>
      </c>
      <c r="C23" s="47"/>
      <c r="D23" s="47"/>
      <c r="E23" s="47"/>
      <c r="F23" s="47"/>
      <c r="G23" s="46">
        <f t="shared" si="0"/>
        <v>0</v>
      </c>
      <c r="H23" s="46"/>
    </row>
    <row r="24" spans="1:8" ht="15" hidden="1" customHeight="1" x14ac:dyDescent="0.25">
      <c r="A24" s="39"/>
      <c r="B24" s="54" t="s">
        <v>17</v>
      </c>
      <c r="C24" s="47"/>
      <c r="D24" s="47"/>
      <c r="E24" s="47"/>
      <c r="F24" s="47"/>
      <c r="G24" s="46">
        <f t="shared" si="0"/>
        <v>0</v>
      </c>
      <c r="H24" s="46"/>
    </row>
    <row r="25" spans="1:8" ht="15" hidden="1" customHeight="1" x14ac:dyDescent="0.25">
      <c r="A25" s="55"/>
      <c r="B25" s="56" t="s">
        <v>12</v>
      </c>
      <c r="C25" s="47"/>
      <c r="D25" s="47"/>
      <c r="E25" s="47"/>
      <c r="F25" s="47"/>
      <c r="G25" s="46">
        <f t="shared" si="0"/>
        <v>0</v>
      </c>
      <c r="H25" s="46"/>
    </row>
    <row r="26" spans="1:8" ht="15" hidden="1" customHeight="1" x14ac:dyDescent="0.25">
      <c r="A26" s="39"/>
      <c r="B26" s="40" t="s">
        <v>18</v>
      </c>
      <c r="C26" s="47"/>
      <c r="D26" s="47"/>
      <c r="E26" s="47"/>
      <c r="F26" s="47"/>
      <c r="G26" s="46">
        <f t="shared" si="0"/>
        <v>0</v>
      </c>
      <c r="H26" s="46"/>
    </row>
    <row r="27" spans="1:8" ht="15" hidden="1" customHeight="1" x14ac:dyDescent="0.25">
      <c r="A27" s="39"/>
      <c r="B27" s="40" t="s">
        <v>19</v>
      </c>
      <c r="C27" s="47"/>
      <c r="D27" s="47"/>
      <c r="E27" s="47"/>
      <c r="F27" s="47"/>
      <c r="G27" s="46">
        <f t="shared" si="0"/>
        <v>0</v>
      </c>
      <c r="H27" s="46"/>
    </row>
    <row r="28" spans="1:8" ht="15" hidden="1" customHeight="1" x14ac:dyDescent="0.25">
      <c r="A28" s="39"/>
      <c r="B28" s="40" t="s">
        <v>20</v>
      </c>
      <c r="C28" s="47"/>
      <c r="D28" s="47"/>
      <c r="E28" s="47"/>
      <c r="F28" s="47"/>
      <c r="G28" s="46">
        <f t="shared" si="0"/>
        <v>0</v>
      </c>
      <c r="H28" s="46"/>
    </row>
    <row r="29" spans="1:8" ht="0.6" customHeight="1" x14ac:dyDescent="0.25">
      <c r="A29" s="39"/>
      <c r="B29" s="40" t="s">
        <v>21</v>
      </c>
      <c r="C29" s="47"/>
      <c r="D29" s="47"/>
      <c r="E29" s="47"/>
      <c r="F29" s="47"/>
      <c r="G29" s="46">
        <f t="shared" si="0"/>
        <v>0</v>
      </c>
      <c r="H29" s="46"/>
    </row>
    <row r="30" spans="1:8" x14ac:dyDescent="0.25">
      <c r="A30" s="57" t="s">
        <v>139</v>
      </c>
      <c r="B30" s="44" t="s">
        <v>22</v>
      </c>
      <c r="C30" s="37">
        <f>C31+C36</f>
        <v>11815359</v>
      </c>
      <c r="D30" s="37">
        <f>D31+D36</f>
        <v>13013830</v>
      </c>
      <c r="E30" s="37">
        <f>E31+E36</f>
        <v>13086071</v>
      </c>
      <c r="F30" s="37">
        <f>F31+F36</f>
        <v>13069367</v>
      </c>
      <c r="G30" s="46">
        <f t="shared" si="0"/>
        <v>-16704</v>
      </c>
      <c r="H30" s="46"/>
    </row>
    <row r="31" spans="1:8" ht="13.9" x14ac:dyDescent="0.25">
      <c r="A31" s="35">
        <v>4</v>
      </c>
      <c r="B31" s="44" t="s">
        <v>23</v>
      </c>
      <c r="C31" s="50">
        <f>C33+C34</f>
        <v>686708</v>
      </c>
      <c r="D31" s="50">
        <f>D33+D34</f>
        <v>760733</v>
      </c>
      <c r="E31" s="50">
        <f>E33+E34</f>
        <v>742880</v>
      </c>
      <c r="F31" s="50">
        <f>F33+F34</f>
        <v>738584</v>
      </c>
      <c r="G31" s="46">
        <f t="shared" si="0"/>
        <v>-4296</v>
      </c>
      <c r="H31" s="46"/>
    </row>
    <row r="32" spans="1:8" ht="15" hidden="1" customHeight="1" x14ac:dyDescent="0.25">
      <c r="A32" s="39"/>
      <c r="B32" s="40" t="s">
        <v>24</v>
      </c>
      <c r="C32" s="47"/>
      <c r="D32" s="47"/>
      <c r="E32" s="47"/>
      <c r="F32" s="47"/>
      <c r="G32" s="46">
        <f t="shared" si="0"/>
        <v>0</v>
      </c>
      <c r="H32" s="46"/>
    </row>
    <row r="33" spans="1:8" x14ac:dyDescent="0.25">
      <c r="A33" s="39">
        <v>41</v>
      </c>
      <c r="B33" s="58" t="s">
        <v>25</v>
      </c>
      <c r="C33" s="47">
        <v>429218</v>
      </c>
      <c r="D33" s="47">
        <v>526617</v>
      </c>
      <c r="E33" s="47">
        <v>550589</v>
      </c>
      <c r="F33" s="47">
        <v>543293</v>
      </c>
      <c r="G33" s="46">
        <f t="shared" si="0"/>
        <v>-7296</v>
      </c>
      <c r="H33" s="46"/>
    </row>
    <row r="34" spans="1:8" x14ac:dyDescent="0.25">
      <c r="A34" s="39">
        <v>45</v>
      </c>
      <c r="B34" s="40" t="s">
        <v>26</v>
      </c>
      <c r="C34" s="47">
        <v>257490</v>
      </c>
      <c r="D34" s="47">
        <v>234116</v>
      </c>
      <c r="E34" s="47">
        <v>192291</v>
      </c>
      <c r="F34" s="47">
        <v>195291</v>
      </c>
      <c r="G34" s="46">
        <f t="shared" si="0"/>
        <v>3000</v>
      </c>
      <c r="H34" s="46"/>
    </row>
    <row r="35" spans="1:8" ht="0.6" customHeight="1" x14ac:dyDescent="0.25">
      <c r="A35" s="39"/>
      <c r="B35" s="58" t="s">
        <v>11</v>
      </c>
      <c r="C35" s="47"/>
      <c r="D35" s="47"/>
      <c r="E35" s="47"/>
      <c r="F35" s="47"/>
      <c r="G35" s="46">
        <f t="shared" si="0"/>
        <v>0</v>
      </c>
      <c r="H35" s="46"/>
    </row>
    <row r="36" spans="1:8" x14ac:dyDescent="0.25">
      <c r="A36" s="57" t="s">
        <v>140</v>
      </c>
      <c r="B36" s="44" t="s">
        <v>27</v>
      </c>
      <c r="C36" s="50">
        <f>C37+C38+C39</f>
        <v>11128651</v>
      </c>
      <c r="D36" s="50">
        <f>D37+D38+D39</f>
        <v>12253097</v>
      </c>
      <c r="E36" s="50">
        <f>E37+E38+E39</f>
        <v>12343191</v>
      </c>
      <c r="F36" s="50">
        <f>F37+F38+F39</f>
        <v>12330783</v>
      </c>
      <c r="G36" s="46">
        <f t="shared" si="0"/>
        <v>-12408</v>
      </c>
      <c r="H36" s="46"/>
    </row>
    <row r="37" spans="1:8" x14ac:dyDescent="0.25">
      <c r="A37" s="39">
        <v>50</v>
      </c>
      <c r="B37" s="40" t="s">
        <v>28</v>
      </c>
      <c r="C37" s="41">
        <v>7043383</v>
      </c>
      <c r="D37" s="41">
        <v>8034748</v>
      </c>
      <c r="E37" s="41">
        <v>7992284</v>
      </c>
      <c r="F37" s="41">
        <v>7972083</v>
      </c>
      <c r="G37" s="46">
        <f t="shared" si="0"/>
        <v>-20201</v>
      </c>
      <c r="H37" s="46"/>
    </row>
    <row r="38" spans="1:8" x14ac:dyDescent="0.25">
      <c r="A38" s="39">
        <v>55</v>
      </c>
      <c r="B38" s="40" t="s">
        <v>29</v>
      </c>
      <c r="C38" s="41">
        <v>4024768</v>
      </c>
      <c r="D38" s="41">
        <v>4158349</v>
      </c>
      <c r="E38" s="41">
        <v>4290907</v>
      </c>
      <c r="F38" s="41">
        <v>4298700</v>
      </c>
      <c r="G38" s="46">
        <f t="shared" si="0"/>
        <v>7793</v>
      </c>
      <c r="H38" s="46"/>
    </row>
    <row r="39" spans="1:8" x14ac:dyDescent="0.25">
      <c r="A39" s="39">
        <v>60</v>
      </c>
      <c r="B39" s="40" t="s">
        <v>30</v>
      </c>
      <c r="C39" s="41">
        <v>60500</v>
      </c>
      <c r="D39" s="41">
        <v>60000</v>
      </c>
      <c r="E39" s="41">
        <v>60000</v>
      </c>
      <c r="F39" s="41">
        <v>60000</v>
      </c>
      <c r="G39" s="46">
        <f t="shared" si="0"/>
        <v>0</v>
      </c>
      <c r="H39" s="46"/>
    </row>
    <row r="40" spans="1:8" x14ac:dyDescent="0.25">
      <c r="A40" s="59"/>
      <c r="B40" s="60" t="s">
        <v>31</v>
      </c>
      <c r="C40" s="37">
        <f>C7-C30</f>
        <v>575661</v>
      </c>
      <c r="D40" s="37">
        <f>D7-D30</f>
        <v>1158339</v>
      </c>
      <c r="E40" s="37">
        <f>E7-E30</f>
        <v>970572</v>
      </c>
      <c r="F40" s="37">
        <f>F7-F30</f>
        <v>931464</v>
      </c>
      <c r="G40" s="46">
        <f t="shared" si="0"/>
        <v>-39108</v>
      </c>
      <c r="H40" s="46"/>
    </row>
    <row r="41" spans="1:8" x14ac:dyDescent="0.25">
      <c r="A41" s="35"/>
      <c r="B41" s="36" t="s">
        <v>32</v>
      </c>
      <c r="C41" s="37">
        <f>C42-C43+C48-C49-C56-C44+C46+C47</f>
        <v>-1773843</v>
      </c>
      <c r="D41" s="37">
        <f>D42-D43+D48-D49-D56-D44+D46+D47</f>
        <v>-1746749</v>
      </c>
      <c r="E41" s="37">
        <f>E42-E43+E48-E49-E56-E44+E46+E47</f>
        <v>-1731835</v>
      </c>
      <c r="F41" s="37">
        <f>F42-F43+F48-F49-F56-F44+F46+F47</f>
        <v>-1734792</v>
      </c>
      <c r="G41" s="46">
        <f t="shared" si="0"/>
        <v>-2957</v>
      </c>
      <c r="H41" s="46"/>
    </row>
    <row r="42" spans="1:8" x14ac:dyDescent="0.25">
      <c r="A42" s="39">
        <v>38</v>
      </c>
      <c r="B42" s="40" t="s">
        <v>33</v>
      </c>
      <c r="C42" s="47">
        <v>20000</v>
      </c>
      <c r="D42" s="47">
        <v>100000</v>
      </c>
      <c r="E42" s="47">
        <v>206250</v>
      </c>
      <c r="F42" s="47">
        <v>205210</v>
      </c>
      <c r="G42" s="46">
        <f t="shared" si="0"/>
        <v>-1040</v>
      </c>
      <c r="H42" s="46"/>
    </row>
    <row r="43" spans="1:8" x14ac:dyDescent="0.25">
      <c r="A43" s="39">
        <v>15</v>
      </c>
      <c r="B43" s="40" t="s">
        <v>34</v>
      </c>
      <c r="C43" s="47">
        <v>1921380</v>
      </c>
      <c r="D43" s="47">
        <v>1640296</v>
      </c>
      <c r="E43" s="47">
        <v>1723820</v>
      </c>
      <c r="F43" s="47">
        <v>1725737</v>
      </c>
      <c r="G43" s="46">
        <f t="shared" si="0"/>
        <v>1917</v>
      </c>
      <c r="H43" s="46"/>
    </row>
    <row r="44" spans="1:8" ht="0.75" customHeight="1" x14ac:dyDescent="0.25">
      <c r="A44" s="39">
        <v>15</v>
      </c>
      <c r="B44" s="39" t="s">
        <v>40</v>
      </c>
      <c r="C44" s="47">
        <v>0</v>
      </c>
      <c r="D44" s="47">
        <v>0</v>
      </c>
      <c r="E44" s="47">
        <v>0</v>
      </c>
      <c r="F44" s="47">
        <v>0</v>
      </c>
      <c r="G44" s="46">
        <f t="shared" si="0"/>
        <v>0</v>
      </c>
      <c r="H44" s="46"/>
    </row>
    <row r="45" spans="1:8" ht="1.5" hidden="1" customHeight="1" x14ac:dyDescent="0.25">
      <c r="A45" s="39">
        <v>153</v>
      </c>
      <c r="B45" s="40" t="s">
        <v>212</v>
      </c>
      <c r="C45" s="47"/>
      <c r="D45" s="47"/>
      <c r="E45" s="47"/>
      <c r="F45" s="47"/>
      <c r="G45" s="46">
        <f t="shared" si="0"/>
        <v>0</v>
      </c>
      <c r="H45" s="46"/>
    </row>
    <row r="46" spans="1:8" x14ac:dyDescent="0.25">
      <c r="A46" s="39">
        <v>103</v>
      </c>
      <c r="B46" s="40" t="s">
        <v>41</v>
      </c>
      <c r="C46" s="47">
        <v>15000</v>
      </c>
      <c r="D46" s="47">
        <v>15000</v>
      </c>
      <c r="E46" s="47">
        <v>15000</v>
      </c>
      <c r="F46" s="47">
        <v>15000</v>
      </c>
      <c r="G46" s="46">
        <f t="shared" si="0"/>
        <v>0</v>
      </c>
      <c r="H46" s="46"/>
    </row>
    <row r="47" spans="1:8" x14ac:dyDescent="0.25">
      <c r="A47" s="39">
        <v>3502</v>
      </c>
      <c r="B47" s="40" t="s">
        <v>219</v>
      </c>
      <c r="C47" s="47">
        <v>145165</v>
      </c>
      <c r="D47" s="47">
        <v>26970</v>
      </c>
      <c r="E47" s="47">
        <v>76426</v>
      </c>
      <c r="F47" s="47">
        <v>76426</v>
      </c>
      <c r="G47" s="46">
        <f t="shared" si="0"/>
        <v>0</v>
      </c>
      <c r="H47" s="46"/>
    </row>
    <row r="48" spans="1:8" x14ac:dyDescent="0.25">
      <c r="A48" s="39">
        <v>3502</v>
      </c>
      <c r="B48" s="40" t="s">
        <v>35</v>
      </c>
      <c r="C48" s="47">
        <v>184373</v>
      </c>
      <c r="D48" s="47">
        <v>179128</v>
      </c>
      <c r="E48" s="47">
        <v>179128</v>
      </c>
      <c r="F48" s="47">
        <v>179128</v>
      </c>
      <c r="G48" s="46">
        <f t="shared" si="0"/>
        <v>0</v>
      </c>
      <c r="H48" s="46"/>
    </row>
    <row r="49" spans="1:9" ht="20.25" customHeight="1" x14ac:dyDescent="0.25">
      <c r="A49" s="39">
        <v>4502</v>
      </c>
      <c r="B49" s="40" t="s">
        <v>36</v>
      </c>
      <c r="C49" s="47">
        <v>130636</v>
      </c>
      <c r="D49" s="47">
        <v>173000</v>
      </c>
      <c r="E49" s="47">
        <v>228912</v>
      </c>
      <c r="F49" s="47">
        <v>228912</v>
      </c>
      <c r="G49" s="46">
        <f t="shared" si="0"/>
        <v>0</v>
      </c>
      <c r="H49" s="46"/>
    </row>
    <row r="50" spans="1:9" ht="19.899999999999999" hidden="1" customHeight="1" x14ac:dyDescent="0.25">
      <c r="A50" s="39"/>
      <c r="B50" s="40" t="s">
        <v>37</v>
      </c>
      <c r="C50" s="47"/>
      <c r="D50" s="47"/>
      <c r="E50" s="47"/>
      <c r="F50" s="47"/>
      <c r="G50" s="46">
        <f t="shared" si="0"/>
        <v>0</v>
      </c>
      <c r="H50" s="46"/>
    </row>
    <row r="51" spans="1:9" ht="19.899999999999999" hidden="1" customHeight="1" x14ac:dyDescent="0.25">
      <c r="A51" s="39"/>
      <c r="B51" s="40" t="s">
        <v>38</v>
      </c>
      <c r="C51" s="47"/>
      <c r="D51" s="47"/>
      <c r="E51" s="47"/>
      <c r="F51" s="47"/>
      <c r="G51" s="46">
        <f t="shared" si="0"/>
        <v>0</v>
      </c>
      <c r="H51" s="46"/>
    </row>
    <row r="52" spans="1:9" ht="19.899999999999999" hidden="1" customHeight="1" x14ac:dyDescent="0.25">
      <c r="A52" s="39"/>
      <c r="B52" s="62" t="s">
        <v>39</v>
      </c>
      <c r="C52" s="47"/>
      <c r="D52" s="47"/>
      <c r="E52" s="47"/>
      <c r="F52" s="47"/>
      <c r="G52" s="46">
        <f t="shared" si="0"/>
        <v>0</v>
      </c>
      <c r="H52" s="46"/>
    </row>
    <row r="53" spans="1:9" ht="19.899999999999999" hidden="1" customHeight="1" x14ac:dyDescent="0.25">
      <c r="A53" s="39"/>
      <c r="B53" s="62" t="s">
        <v>40</v>
      </c>
      <c r="C53" s="47"/>
      <c r="D53" s="47"/>
      <c r="E53" s="47"/>
      <c r="F53" s="47"/>
      <c r="G53" s="46">
        <f t="shared" si="0"/>
        <v>0</v>
      </c>
      <c r="H53" s="46"/>
    </row>
    <row r="54" spans="1:9" ht="19.899999999999999" hidden="1" customHeight="1" x14ac:dyDescent="0.25">
      <c r="A54" s="39"/>
      <c r="B54" s="62" t="s">
        <v>41</v>
      </c>
      <c r="C54" s="47"/>
      <c r="D54" s="47"/>
      <c r="E54" s="47"/>
      <c r="F54" s="47"/>
      <c r="G54" s="46">
        <f t="shared" si="0"/>
        <v>0</v>
      </c>
      <c r="H54" s="46"/>
    </row>
    <row r="55" spans="1:9" ht="19.899999999999999" hidden="1" customHeight="1" x14ac:dyDescent="0.25">
      <c r="A55" s="39"/>
      <c r="B55" s="40" t="s">
        <v>42</v>
      </c>
      <c r="C55" s="47"/>
      <c r="D55" s="47"/>
      <c r="E55" s="47"/>
      <c r="F55" s="47"/>
      <c r="G55" s="46">
        <f t="shared" si="0"/>
        <v>0</v>
      </c>
      <c r="H55" s="46"/>
    </row>
    <row r="56" spans="1:9" ht="19.899999999999999" customHeight="1" x14ac:dyDescent="0.25">
      <c r="A56" s="39">
        <v>65</v>
      </c>
      <c r="B56" s="40" t="s">
        <v>43</v>
      </c>
      <c r="C56" s="47">
        <v>86365</v>
      </c>
      <c r="D56" s="47">
        <v>254551</v>
      </c>
      <c r="E56" s="47">
        <v>255907</v>
      </c>
      <c r="F56" s="47">
        <v>255907</v>
      </c>
      <c r="G56" s="46">
        <f t="shared" si="0"/>
        <v>0</v>
      </c>
      <c r="H56" s="46"/>
    </row>
    <row r="57" spans="1:9" ht="19.899999999999999" customHeight="1" x14ac:dyDescent="0.25">
      <c r="A57" s="35"/>
      <c r="B57" s="44" t="s">
        <v>44</v>
      </c>
      <c r="C57" s="37">
        <f>C40+C41</f>
        <v>-1198182</v>
      </c>
      <c r="D57" s="37">
        <f>D40+D41</f>
        <v>-588410</v>
      </c>
      <c r="E57" s="37">
        <f>E40+E41</f>
        <v>-761263</v>
      </c>
      <c r="F57" s="37">
        <f>F40+F41</f>
        <v>-803328</v>
      </c>
      <c r="G57" s="46">
        <f t="shared" si="0"/>
        <v>-42065</v>
      </c>
      <c r="H57" s="46"/>
      <c r="I57" s="96"/>
    </row>
    <row r="58" spans="1:9" x14ac:dyDescent="0.25">
      <c r="A58" s="35"/>
      <c r="B58" s="36" t="s">
        <v>45</v>
      </c>
      <c r="C58" s="37">
        <f>C59+C60-C61</f>
        <v>713646</v>
      </c>
      <c r="D58" s="37">
        <f>D59+D60-D61</f>
        <v>470038</v>
      </c>
      <c r="E58" s="37">
        <f>E59+E60-E61</f>
        <v>585237</v>
      </c>
      <c r="F58" s="37">
        <f>F59+F60-F61</f>
        <v>590064</v>
      </c>
      <c r="G58" s="46">
        <f t="shared" si="0"/>
        <v>4827</v>
      </c>
      <c r="H58" s="46"/>
    </row>
    <row r="59" spans="1:9" x14ac:dyDescent="0.25">
      <c r="A59" s="39"/>
      <c r="B59" s="63" t="s">
        <v>235</v>
      </c>
      <c r="C59" s="47">
        <v>255000</v>
      </c>
      <c r="D59" s="47">
        <v>333500</v>
      </c>
      <c r="E59" s="47">
        <v>317500</v>
      </c>
      <c r="F59" s="47">
        <v>317500</v>
      </c>
      <c r="G59" s="46">
        <f t="shared" si="0"/>
        <v>0</v>
      </c>
      <c r="H59" s="46"/>
    </row>
    <row r="60" spans="1:9" x14ac:dyDescent="0.25">
      <c r="A60" s="39"/>
      <c r="B60" s="63" t="s">
        <v>46</v>
      </c>
      <c r="C60" s="47">
        <v>1407500</v>
      </c>
      <c r="D60" s="47">
        <v>1154000</v>
      </c>
      <c r="E60" s="47">
        <v>1290000</v>
      </c>
      <c r="F60" s="47">
        <v>1290000</v>
      </c>
      <c r="G60" s="46">
        <f t="shared" si="0"/>
        <v>0</v>
      </c>
      <c r="H60" s="46"/>
    </row>
    <row r="61" spans="1:9" x14ac:dyDescent="0.25">
      <c r="A61" s="39"/>
      <c r="B61" s="63" t="s">
        <v>47</v>
      </c>
      <c r="C61" s="47">
        <v>948854</v>
      </c>
      <c r="D61" s="47">
        <v>1017462</v>
      </c>
      <c r="E61" s="47">
        <v>1022263</v>
      </c>
      <c r="F61" s="47">
        <v>1017436</v>
      </c>
      <c r="G61" s="46">
        <f t="shared" si="0"/>
        <v>-4827</v>
      </c>
      <c r="H61" s="46"/>
    </row>
    <row r="62" spans="1:9" x14ac:dyDescent="0.25">
      <c r="A62" s="35"/>
      <c r="B62" s="64" t="s">
        <v>220</v>
      </c>
      <c r="C62" s="50">
        <v>-195353</v>
      </c>
      <c r="D62" s="50">
        <v>-26970</v>
      </c>
      <c r="E62" s="50">
        <v>-90554</v>
      </c>
      <c r="F62" s="50">
        <v>-53316</v>
      </c>
      <c r="G62" s="46">
        <f t="shared" si="0"/>
        <v>37238</v>
      </c>
      <c r="H62" s="46"/>
    </row>
    <row r="63" spans="1:9" ht="30" thickBot="1" x14ac:dyDescent="0.3">
      <c r="A63" s="65"/>
      <c r="B63" s="66" t="s">
        <v>48</v>
      </c>
      <c r="C63" s="67">
        <v>-679889</v>
      </c>
      <c r="D63" s="67">
        <v>-145342</v>
      </c>
      <c r="E63" s="67">
        <v>-266580</v>
      </c>
      <c r="F63" s="67">
        <v>-266580</v>
      </c>
      <c r="G63" s="46">
        <f t="shared" si="0"/>
        <v>0</v>
      </c>
      <c r="H63" s="46"/>
    </row>
    <row r="64" spans="1:9" ht="12.75" hidden="1" customHeight="1" x14ac:dyDescent="0.25">
      <c r="G64" s="46">
        <f t="shared" si="0"/>
        <v>0</v>
      </c>
    </row>
    <row r="65" spans="1:8" ht="13.9" hidden="1" x14ac:dyDescent="0.25">
      <c r="G65" s="46">
        <f t="shared" si="0"/>
        <v>0</v>
      </c>
    </row>
    <row r="66" spans="1:8" ht="15.75" thickBot="1" x14ac:dyDescent="0.3">
      <c r="C66" s="46"/>
      <c r="D66" s="46"/>
      <c r="E66" s="46"/>
      <c r="F66" s="46"/>
      <c r="G66" s="46">
        <f t="shared" si="0"/>
        <v>0</v>
      </c>
    </row>
    <row r="67" spans="1:8" ht="52.9" customHeight="1" thickBot="1" x14ac:dyDescent="0.3">
      <c r="A67" s="185" t="s">
        <v>115</v>
      </c>
      <c r="B67" s="186"/>
      <c r="C67" s="68"/>
      <c r="D67" s="68"/>
      <c r="E67" s="68"/>
      <c r="F67" s="68"/>
      <c r="G67" s="46">
        <f t="shared" si="0"/>
        <v>0</v>
      </c>
    </row>
    <row r="68" spans="1:8" x14ac:dyDescent="0.25">
      <c r="A68" s="69" t="s">
        <v>116</v>
      </c>
      <c r="B68" s="70" t="s">
        <v>117</v>
      </c>
      <c r="C68" s="34">
        <f>SUM(C69:C74)</f>
        <v>1589229</v>
      </c>
      <c r="D68" s="34">
        <f>SUM(D69:D74)</f>
        <v>1786689</v>
      </c>
      <c r="E68" s="34">
        <f>SUM(E69:E74)</f>
        <v>1799732</v>
      </c>
      <c r="F68" s="34">
        <f>SUM(F69:F74)</f>
        <v>1781879</v>
      </c>
      <c r="G68" s="46">
        <f t="shared" si="0"/>
        <v>-17853</v>
      </c>
    </row>
    <row r="69" spans="1:8" x14ac:dyDescent="0.25">
      <c r="A69" s="71" t="s">
        <v>51</v>
      </c>
      <c r="B69" s="46" t="s">
        <v>193</v>
      </c>
      <c r="C69" s="47">
        <v>63704</v>
      </c>
      <c r="D69" s="47">
        <v>87206</v>
      </c>
      <c r="E69" s="47">
        <v>87206</v>
      </c>
      <c r="F69" s="47">
        <v>80203</v>
      </c>
      <c r="G69" s="46">
        <f t="shared" si="0"/>
        <v>-7003</v>
      </c>
      <c r="H69" s="46" t="s">
        <v>240</v>
      </c>
    </row>
    <row r="70" spans="1:8" x14ac:dyDescent="0.25">
      <c r="A70" s="72" t="s">
        <v>52</v>
      </c>
      <c r="B70" s="46" t="s">
        <v>194</v>
      </c>
      <c r="C70" s="47">
        <v>1038836</v>
      </c>
      <c r="D70" s="47">
        <v>1251007</v>
      </c>
      <c r="E70" s="47">
        <v>1262694</v>
      </c>
      <c r="F70" s="47">
        <v>1251844</v>
      </c>
      <c r="G70" s="46">
        <f t="shared" si="0"/>
        <v>-10850</v>
      </c>
      <c r="H70" s="46" t="s">
        <v>241</v>
      </c>
    </row>
    <row r="71" spans="1:8" x14ac:dyDescent="0.25">
      <c r="A71" s="72" t="s">
        <v>54</v>
      </c>
      <c r="B71" s="46" t="s">
        <v>53</v>
      </c>
      <c r="C71" s="47">
        <v>60000</v>
      </c>
      <c r="D71" s="47">
        <v>60000</v>
      </c>
      <c r="E71" s="47">
        <v>60000</v>
      </c>
      <c r="F71" s="47">
        <v>60000</v>
      </c>
      <c r="G71" s="46">
        <f t="shared" si="0"/>
        <v>0</v>
      </c>
      <c r="H71" s="46"/>
    </row>
    <row r="72" spans="1:8" ht="13.9" customHeight="1" x14ac:dyDescent="0.25">
      <c r="A72" s="72" t="s">
        <v>56</v>
      </c>
      <c r="B72" s="46" t="s">
        <v>55</v>
      </c>
      <c r="C72" s="47">
        <v>281279</v>
      </c>
      <c r="D72" s="47">
        <v>74880</v>
      </c>
      <c r="E72" s="47">
        <v>74880</v>
      </c>
      <c r="F72" s="47">
        <v>74880</v>
      </c>
      <c r="G72" s="46">
        <f t="shared" ref="G72:G134" si="1">F72-E72</f>
        <v>0</v>
      </c>
      <c r="H72" s="46"/>
    </row>
    <row r="73" spans="1:8" x14ac:dyDescent="0.25">
      <c r="A73" s="72" t="s">
        <v>58</v>
      </c>
      <c r="B73" s="46" t="s">
        <v>59</v>
      </c>
      <c r="C73" s="47">
        <v>59045</v>
      </c>
      <c r="D73" s="47">
        <v>59045</v>
      </c>
      <c r="E73" s="47">
        <v>59045</v>
      </c>
      <c r="F73" s="47">
        <v>59045</v>
      </c>
      <c r="G73" s="46">
        <f t="shared" si="1"/>
        <v>0</v>
      </c>
      <c r="H73" s="46"/>
    </row>
    <row r="74" spans="1:8" x14ac:dyDescent="0.25">
      <c r="A74" s="72" t="s">
        <v>57</v>
      </c>
      <c r="B74" s="46" t="s">
        <v>192</v>
      </c>
      <c r="C74" s="47">
        <v>86365</v>
      </c>
      <c r="D74" s="47">
        <v>254551</v>
      </c>
      <c r="E74" s="47">
        <v>255907</v>
      </c>
      <c r="F74" s="47">
        <v>255907</v>
      </c>
      <c r="G74" s="46">
        <f t="shared" si="1"/>
        <v>0</v>
      </c>
      <c r="H74" s="46"/>
    </row>
    <row r="75" spans="1:8" x14ac:dyDescent="0.25">
      <c r="A75" s="73" t="s">
        <v>155</v>
      </c>
      <c r="B75" s="74" t="s">
        <v>156</v>
      </c>
      <c r="C75" s="75">
        <f>C76+C77</f>
        <v>3000</v>
      </c>
      <c r="D75" s="75">
        <f t="shared" ref="D75:F75" si="2">D76+D77</f>
        <v>29970</v>
      </c>
      <c r="E75" s="75">
        <f t="shared" si="2"/>
        <v>29970</v>
      </c>
      <c r="F75" s="75">
        <f t="shared" si="2"/>
        <v>29970</v>
      </c>
      <c r="G75" s="46">
        <f t="shared" si="1"/>
        <v>0</v>
      </c>
      <c r="H75" s="46"/>
    </row>
    <row r="76" spans="1:8" x14ac:dyDescent="0.25">
      <c r="A76" s="76" t="s">
        <v>157</v>
      </c>
      <c r="B76" s="48" t="s">
        <v>252</v>
      </c>
      <c r="C76" s="47">
        <v>3000</v>
      </c>
      <c r="D76" s="47">
        <v>3000</v>
      </c>
      <c r="E76" s="47">
        <v>3000</v>
      </c>
      <c r="F76" s="47">
        <v>3000</v>
      </c>
      <c r="G76" s="46">
        <f t="shared" si="1"/>
        <v>0</v>
      </c>
      <c r="H76" s="46"/>
    </row>
    <row r="77" spans="1:8" x14ac:dyDescent="0.25">
      <c r="A77" s="77" t="s">
        <v>157</v>
      </c>
      <c r="B77" s="78" t="s">
        <v>238</v>
      </c>
      <c r="C77" s="47">
        <v>0</v>
      </c>
      <c r="D77" s="47">
        <v>26970</v>
      </c>
      <c r="E77" s="47">
        <v>26970</v>
      </c>
      <c r="F77" s="47">
        <v>26970</v>
      </c>
      <c r="G77" s="46">
        <f t="shared" si="1"/>
        <v>0</v>
      </c>
      <c r="H77" s="46"/>
    </row>
    <row r="78" spans="1:8" x14ac:dyDescent="0.25">
      <c r="A78" s="79" t="s">
        <v>118</v>
      </c>
      <c r="B78" s="80" t="s">
        <v>119</v>
      </c>
      <c r="C78" s="37">
        <f>SUM(C79:C85)</f>
        <v>542813</v>
      </c>
      <c r="D78" s="37">
        <f>SUM(D79:D85)</f>
        <v>535920</v>
      </c>
      <c r="E78" s="37">
        <f>SUM(E79:E85)</f>
        <v>501177</v>
      </c>
      <c r="F78" s="37">
        <f>SUM(F79:F85)</f>
        <v>506499</v>
      </c>
      <c r="G78" s="46">
        <f t="shared" si="1"/>
        <v>5322</v>
      </c>
      <c r="H78" s="46"/>
    </row>
    <row r="79" spans="1:8" ht="13.15" customHeight="1" x14ac:dyDescent="0.25">
      <c r="A79" s="81" t="s">
        <v>186</v>
      </c>
      <c r="B79" s="82" t="s">
        <v>187</v>
      </c>
      <c r="C79" s="47">
        <v>15000</v>
      </c>
      <c r="D79" s="47">
        <v>5000</v>
      </c>
      <c r="E79" s="47">
        <v>5000</v>
      </c>
      <c r="F79" s="47">
        <v>5000</v>
      </c>
      <c r="G79" s="46">
        <f t="shared" si="1"/>
        <v>0</v>
      </c>
      <c r="H79" s="46"/>
    </row>
    <row r="80" spans="1:8" x14ac:dyDescent="0.25">
      <c r="A80" s="72" t="s">
        <v>60</v>
      </c>
      <c r="B80" s="46" t="s">
        <v>120</v>
      </c>
      <c r="C80" s="47">
        <v>3000</v>
      </c>
      <c r="D80" s="47">
        <v>8000</v>
      </c>
      <c r="E80" s="47">
        <v>8000</v>
      </c>
      <c r="F80" s="47">
        <v>8000</v>
      </c>
      <c r="G80" s="46">
        <f t="shared" si="1"/>
        <v>0</v>
      </c>
      <c r="H80" s="46"/>
    </row>
    <row r="81" spans="1:8" x14ac:dyDescent="0.25">
      <c r="A81" s="72" t="s">
        <v>61</v>
      </c>
      <c r="B81" s="46" t="s">
        <v>121</v>
      </c>
      <c r="C81" s="47">
        <v>448354</v>
      </c>
      <c r="D81" s="47">
        <v>504872</v>
      </c>
      <c r="E81" s="47">
        <v>457129</v>
      </c>
      <c r="F81" s="47">
        <v>458451</v>
      </c>
      <c r="G81" s="46">
        <f t="shared" si="1"/>
        <v>1322</v>
      </c>
      <c r="H81" s="46" t="s">
        <v>242</v>
      </c>
    </row>
    <row r="82" spans="1:8" x14ac:dyDescent="0.25">
      <c r="A82" s="76" t="s">
        <v>166</v>
      </c>
      <c r="B82" s="46" t="s">
        <v>184</v>
      </c>
      <c r="C82" s="47">
        <v>9883</v>
      </c>
      <c r="D82" s="47">
        <v>0</v>
      </c>
      <c r="E82" s="47">
        <v>0</v>
      </c>
      <c r="F82" s="47">
        <v>0</v>
      </c>
      <c r="G82" s="46">
        <f t="shared" si="1"/>
        <v>0</v>
      </c>
      <c r="H82" s="46"/>
    </row>
    <row r="83" spans="1:8" x14ac:dyDescent="0.25">
      <c r="A83" s="72" t="s">
        <v>62</v>
      </c>
      <c r="B83" s="46" t="s">
        <v>63</v>
      </c>
      <c r="C83" s="47">
        <v>7800</v>
      </c>
      <c r="D83" s="47">
        <v>8400</v>
      </c>
      <c r="E83" s="47">
        <v>8400</v>
      </c>
      <c r="F83" s="47">
        <v>8400</v>
      </c>
      <c r="G83" s="46">
        <f t="shared" si="1"/>
        <v>0</v>
      </c>
      <c r="H83" s="46"/>
    </row>
    <row r="84" spans="1:8" x14ac:dyDescent="0.25">
      <c r="A84" s="72" t="s">
        <v>65</v>
      </c>
      <c r="B84" s="46" t="s">
        <v>64</v>
      </c>
      <c r="C84" s="47">
        <v>23496</v>
      </c>
      <c r="D84" s="47">
        <v>0</v>
      </c>
      <c r="E84" s="47">
        <v>0</v>
      </c>
      <c r="F84" s="47">
        <v>0</v>
      </c>
      <c r="G84" s="46">
        <f t="shared" si="1"/>
        <v>0</v>
      </c>
      <c r="H84" s="46"/>
    </row>
    <row r="85" spans="1:8" x14ac:dyDescent="0.25">
      <c r="A85" s="76" t="s">
        <v>66</v>
      </c>
      <c r="B85" s="46" t="s">
        <v>195</v>
      </c>
      <c r="C85" s="47">
        <v>35280</v>
      </c>
      <c r="D85" s="47">
        <v>9648</v>
      </c>
      <c r="E85" s="47">
        <v>22648</v>
      </c>
      <c r="F85" s="47">
        <v>26648</v>
      </c>
      <c r="G85" s="46">
        <f t="shared" si="1"/>
        <v>4000</v>
      </c>
      <c r="H85" s="46" t="s">
        <v>243</v>
      </c>
    </row>
    <row r="86" spans="1:8" x14ac:dyDescent="0.25">
      <c r="A86" s="79" t="s">
        <v>122</v>
      </c>
      <c r="B86" s="38" t="s">
        <v>123</v>
      </c>
      <c r="C86" s="37">
        <f>SUM(C87:C93)</f>
        <v>790343</v>
      </c>
      <c r="D86" s="37">
        <f>SUM(D87:D93)</f>
        <v>900469</v>
      </c>
      <c r="E86" s="37">
        <f>SUM(E87:E93)</f>
        <v>913435</v>
      </c>
      <c r="F86" s="37">
        <f>SUM(F87:F93)</f>
        <v>913435</v>
      </c>
      <c r="G86" s="46">
        <f t="shared" si="1"/>
        <v>0</v>
      </c>
      <c r="H86" s="46"/>
    </row>
    <row r="87" spans="1:8" x14ac:dyDescent="0.25">
      <c r="A87" s="71" t="s">
        <v>67</v>
      </c>
      <c r="B87" s="46" t="s">
        <v>124</v>
      </c>
      <c r="C87" s="47">
        <v>64263</v>
      </c>
      <c r="D87" s="47">
        <v>70631</v>
      </c>
      <c r="E87" s="47">
        <v>70631</v>
      </c>
      <c r="F87" s="47">
        <v>70631</v>
      </c>
      <c r="G87" s="46">
        <f t="shared" si="1"/>
        <v>0</v>
      </c>
      <c r="H87" s="46"/>
    </row>
    <row r="88" spans="1:8" x14ac:dyDescent="0.25">
      <c r="A88" s="72" t="s">
        <v>68</v>
      </c>
      <c r="B88" s="46" t="s">
        <v>168</v>
      </c>
      <c r="C88" s="47">
        <v>211778</v>
      </c>
      <c r="D88" s="47">
        <v>259610</v>
      </c>
      <c r="E88" s="47">
        <v>259610</v>
      </c>
      <c r="F88" s="47">
        <v>259610</v>
      </c>
      <c r="G88" s="46">
        <f t="shared" si="1"/>
        <v>0</v>
      </c>
      <c r="H88" s="46"/>
    </row>
    <row r="89" spans="1:8" x14ac:dyDescent="0.25">
      <c r="A89" s="72" t="s">
        <v>68</v>
      </c>
      <c r="B89" s="48" t="s">
        <v>169</v>
      </c>
      <c r="C89" s="47">
        <v>66200</v>
      </c>
      <c r="D89" s="47">
        <v>135200</v>
      </c>
      <c r="E89" s="47">
        <v>135200</v>
      </c>
      <c r="F89" s="47">
        <v>135200</v>
      </c>
      <c r="G89" s="46">
        <f t="shared" si="1"/>
        <v>0</v>
      </c>
      <c r="H89" s="46"/>
    </row>
    <row r="90" spans="1:8" x14ac:dyDescent="0.25">
      <c r="A90" s="76" t="s">
        <v>68</v>
      </c>
      <c r="B90" s="48" t="s">
        <v>164</v>
      </c>
      <c r="C90" s="47">
        <v>194634</v>
      </c>
      <c r="D90" s="47">
        <v>202913</v>
      </c>
      <c r="E90" s="47">
        <v>202922</v>
      </c>
      <c r="F90" s="47">
        <v>202922</v>
      </c>
      <c r="G90" s="46">
        <f t="shared" si="1"/>
        <v>0</v>
      </c>
      <c r="H90" s="46"/>
    </row>
    <row r="91" spans="1:8" x14ac:dyDescent="0.25">
      <c r="A91" s="72" t="s">
        <v>68</v>
      </c>
      <c r="B91" s="48" t="s">
        <v>170</v>
      </c>
      <c r="C91" s="47">
        <v>109398</v>
      </c>
      <c r="D91" s="47">
        <v>115836</v>
      </c>
      <c r="E91" s="47">
        <v>114023</v>
      </c>
      <c r="F91" s="47">
        <v>114023</v>
      </c>
      <c r="G91" s="46">
        <f t="shared" si="1"/>
        <v>0</v>
      </c>
      <c r="H91" s="46"/>
    </row>
    <row r="92" spans="1:8" x14ac:dyDescent="0.25">
      <c r="A92" s="72" t="s">
        <v>68</v>
      </c>
      <c r="B92" s="48" t="s">
        <v>196</v>
      </c>
      <c r="C92" s="47">
        <v>108070</v>
      </c>
      <c r="D92" s="47">
        <v>115379</v>
      </c>
      <c r="E92" s="47">
        <v>118269</v>
      </c>
      <c r="F92" s="47">
        <v>118269</v>
      </c>
      <c r="G92" s="46">
        <f t="shared" si="1"/>
        <v>0</v>
      </c>
      <c r="H92" s="46"/>
    </row>
    <row r="93" spans="1:8" x14ac:dyDescent="0.25">
      <c r="A93" s="77" t="s">
        <v>69</v>
      </c>
      <c r="B93" s="46" t="s">
        <v>70</v>
      </c>
      <c r="C93" s="47">
        <v>36000</v>
      </c>
      <c r="D93" s="47">
        <v>900</v>
      </c>
      <c r="E93" s="47">
        <v>12780</v>
      </c>
      <c r="F93" s="47">
        <v>12780</v>
      </c>
      <c r="G93" s="46">
        <f t="shared" si="1"/>
        <v>0</v>
      </c>
      <c r="H93" s="46"/>
    </row>
    <row r="94" spans="1:8" x14ac:dyDescent="0.25">
      <c r="A94" s="79" t="s">
        <v>125</v>
      </c>
      <c r="B94" s="38" t="s">
        <v>72</v>
      </c>
      <c r="C94" s="37">
        <f>SUM(C95:C105)</f>
        <v>381159</v>
      </c>
      <c r="D94" s="37">
        <f>SUM(D95:D105)</f>
        <v>464329</v>
      </c>
      <c r="E94" s="37">
        <f>SUM(E95:E105)</f>
        <v>494241</v>
      </c>
      <c r="F94" s="37">
        <f>SUM(F95:F105)</f>
        <v>494221</v>
      </c>
      <c r="G94" s="46">
        <f t="shared" si="1"/>
        <v>-20</v>
      </c>
      <c r="H94" s="46"/>
    </row>
    <row r="95" spans="1:8" x14ac:dyDescent="0.25">
      <c r="A95" s="76" t="s">
        <v>71</v>
      </c>
      <c r="B95" s="48" t="s">
        <v>179</v>
      </c>
      <c r="C95" s="47">
        <v>185636</v>
      </c>
      <c r="D95" s="47">
        <v>248000</v>
      </c>
      <c r="E95" s="47">
        <v>273912</v>
      </c>
      <c r="F95" s="47">
        <v>273912</v>
      </c>
      <c r="G95" s="46">
        <f t="shared" si="1"/>
        <v>0</v>
      </c>
      <c r="H95" s="46"/>
    </row>
    <row r="96" spans="1:8" x14ac:dyDescent="0.25">
      <c r="A96" s="72" t="s">
        <v>158</v>
      </c>
      <c r="B96" s="83" t="s">
        <v>171</v>
      </c>
      <c r="C96" s="47">
        <v>107470</v>
      </c>
      <c r="D96" s="47">
        <v>108000</v>
      </c>
      <c r="E96" s="47">
        <v>108000</v>
      </c>
      <c r="F96" s="47">
        <v>108000</v>
      </c>
      <c r="G96" s="46">
        <f t="shared" si="1"/>
        <v>0</v>
      </c>
      <c r="H96" s="46"/>
    </row>
    <row r="97" spans="1:8" x14ac:dyDescent="0.25">
      <c r="A97" s="72" t="s">
        <v>73</v>
      </c>
      <c r="B97" s="48" t="s">
        <v>162</v>
      </c>
      <c r="C97" s="47">
        <v>5893</v>
      </c>
      <c r="D97" s="47">
        <v>7893</v>
      </c>
      <c r="E97" s="47">
        <v>7893</v>
      </c>
      <c r="F97" s="47">
        <v>7873</v>
      </c>
      <c r="G97" s="46">
        <f t="shared" si="1"/>
        <v>-20</v>
      </c>
      <c r="H97" s="46"/>
    </row>
    <row r="98" spans="1:8" x14ac:dyDescent="0.25">
      <c r="A98" s="76" t="s">
        <v>73</v>
      </c>
      <c r="B98" s="48" t="s">
        <v>161</v>
      </c>
      <c r="C98" s="47">
        <v>18080</v>
      </c>
      <c r="D98" s="47">
        <v>27502</v>
      </c>
      <c r="E98" s="47">
        <v>27502</v>
      </c>
      <c r="F98" s="47">
        <v>27502</v>
      </c>
      <c r="G98" s="46">
        <f t="shared" si="1"/>
        <v>0</v>
      </c>
      <c r="H98" s="46"/>
    </row>
    <row r="99" spans="1:8" x14ac:dyDescent="0.25">
      <c r="A99" s="72" t="s">
        <v>73</v>
      </c>
      <c r="B99" s="48" t="s">
        <v>126</v>
      </c>
      <c r="C99" s="47">
        <v>15140</v>
      </c>
      <c r="D99" s="47">
        <v>20034</v>
      </c>
      <c r="E99" s="47">
        <v>20034</v>
      </c>
      <c r="F99" s="47">
        <v>20034</v>
      </c>
      <c r="G99" s="46">
        <f t="shared" si="1"/>
        <v>0</v>
      </c>
      <c r="H99" s="46"/>
    </row>
    <row r="100" spans="1:8" ht="17.25" customHeight="1" x14ac:dyDescent="0.25">
      <c r="A100" s="76" t="s">
        <v>73</v>
      </c>
      <c r="B100" s="48" t="s">
        <v>159</v>
      </c>
      <c r="C100" s="47">
        <v>12000</v>
      </c>
      <c r="D100" s="47">
        <v>12000</v>
      </c>
      <c r="E100" s="47">
        <v>12000</v>
      </c>
      <c r="F100" s="47">
        <v>12000</v>
      </c>
      <c r="G100" s="46">
        <f t="shared" si="1"/>
        <v>0</v>
      </c>
      <c r="H100" s="46"/>
    </row>
    <row r="101" spans="1:8" ht="18.75" hidden="1" customHeight="1" x14ac:dyDescent="0.25">
      <c r="A101" s="76" t="s">
        <v>73</v>
      </c>
      <c r="B101" s="48" t="s">
        <v>160</v>
      </c>
      <c r="C101" s="47">
        <v>0</v>
      </c>
      <c r="D101" s="47">
        <v>0</v>
      </c>
      <c r="E101" s="47">
        <v>0</v>
      </c>
      <c r="F101" s="47">
        <v>0</v>
      </c>
      <c r="G101" s="46">
        <f t="shared" si="1"/>
        <v>0</v>
      </c>
      <c r="H101" s="46"/>
    </row>
    <row r="102" spans="1:8" x14ac:dyDescent="0.25">
      <c r="A102" s="76" t="s">
        <v>73</v>
      </c>
      <c r="B102" s="48" t="s">
        <v>172</v>
      </c>
      <c r="C102" s="47">
        <v>2700</v>
      </c>
      <c r="D102" s="47">
        <v>1500</v>
      </c>
      <c r="E102" s="47">
        <v>1500</v>
      </c>
      <c r="F102" s="47">
        <v>1500</v>
      </c>
      <c r="G102" s="46">
        <f t="shared" si="1"/>
        <v>0</v>
      </c>
      <c r="H102" s="46"/>
    </row>
    <row r="103" spans="1:8" x14ac:dyDescent="0.25">
      <c r="A103" s="76" t="s">
        <v>73</v>
      </c>
      <c r="B103" s="48" t="s">
        <v>160</v>
      </c>
      <c r="C103" s="47">
        <v>6000</v>
      </c>
      <c r="D103" s="47">
        <v>6000</v>
      </c>
      <c r="E103" s="47">
        <v>6000</v>
      </c>
      <c r="F103" s="47">
        <v>6000</v>
      </c>
      <c r="G103" s="46">
        <f t="shared" si="1"/>
        <v>0</v>
      </c>
      <c r="H103" s="46"/>
    </row>
    <row r="104" spans="1:8" x14ac:dyDescent="0.25">
      <c r="A104" s="76" t="s">
        <v>73</v>
      </c>
      <c r="B104" s="48" t="s">
        <v>226</v>
      </c>
      <c r="C104" s="47">
        <v>0</v>
      </c>
      <c r="D104" s="47">
        <v>10000</v>
      </c>
      <c r="E104" s="47">
        <v>10000</v>
      </c>
      <c r="F104" s="47">
        <v>10000</v>
      </c>
      <c r="G104" s="46">
        <f t="shared" si="1"/>
        <v>0</v>
      </c>
      <c r="H104" s="46"/>
    </row>
    <row r="105" spans="1:8" x14ac:dyDescent="0.25">
      <c r="A105" s="76" t="s">
        <v>73</v>
      </c>
      <c r="B105" s="48" t="s">
        <v>224</v>
      </c>
      <c r="C105" s="47">
        <v>28240</v>
      </c>
      <c r="D105" s="47">
        <v>23400</v>
      </c>
      <c r="E105" s="47">
        <v>27400</v>
      </c>
      <c r="F105" s="47">
        <v>27400</v>
      </c>
      <c r="G105" s="46">
        <f t="shared" si="1"/>
        <v>0</v>
      </c>
      <c r="H105" s="46"/>
    </row>
    <row r="106" spans="1:8" x14ac:dyDescent="0.25">
      <c r="A106" s="79" t="s">
        <v>127</v>
      </c>
      <c r="B106" s="38" t="s">
        <v>128</v>
      </c>
      <c r="C106" s="37">
        <f>SUM(C107:C111)</f>
        <v>101087</v>
      </c>
      <c r="D106" s="37">
        <f>SUM(D107:D111)</f>
        <v>103590</v>
      </c>
      <c r="E106" s="37">
        <f>SUM(E107:E111)</f>
        <v>112590</v>
      </c>
      <c r="F106" s="37">
        <f>SUM(F107:F111)</f>
        <v>113791</v>
      </c>
      <c r="G106" s="46">
        <f t="shared" si="1"/>
        <v>1201</v>
      </c>
      <c r="H106" s="46"/>
    </row>
    <row r="107" spans="1:8" x14ac:dyDescent="0.25">
      <c r="A107" s="72" t="s">
        <v>74</v>
      </c>
      <c r="B107" s="48" t="s">
        <v>197</v>
      </c>
      <c r="C107" s="47">
        <v>71404</v>
      </c>
      <c r="D107" s="47">
        <v>69042</v>
      </c>
      <c r="E107" s="47">
        <v>78042</v>
      </c>
      <c r="F107" s="47">
        <v>79243</v>
      </c>
      <c r="G107" s="46">
        <f t="shared" si="1"/>
        <v>1201</v>
      </c>
      <c r="H107" s="46"/>
    </row>
    <row r="108" spans="1:8" x14ac:dyDescent="0.25">
      <c r="A108" s="72" t="s">
        <v>74</v>
      </c>
      <c r="B108" s="48" t="s">
        <v>198</v>
      </c>
      <c r="C108" s="47">
        <v>27432</v>
      </c>
      <c r="D108" s="47">
        <v>31805</v>
      </c>
      <c r="E108" s="47">
        <v>31805</v>
      </c>
      <c r="F108" s="47">
        <v>31805</v>
      </c>
      <c r="G108" s="46">
        <f t="shared" si="1"/>
        <v>0</v>
      </c>
      <c r="H108" s="46"/>
    </row>
    <row r="109" spans="1:8" x14ac:dyDescent="0.25">
      <c r="A109" s="72" t="s">
        <v>74</v>
      </c>
      <c r="B109" s="48" t="s">
        <v>173</v>
      </c>
      <c r="C109" s="47">
        <v>1251</v>
      </c>
      <c r="D109" s="47">
        <v>1743</v>
      </c>
      <c r="E109" s="47">
        <v>1743</v>
      </c>
      <c r="F109" s="47">
        <v>1743</v>
      </c>
      <c r="G109" s="46">
        <f t="shared" si="1"/>
        <v>0</v>
      </c>
      <c r="H109" s="46"/>
    </row>
    <row r="110" spans="1:8" ht="13.9" hidden="1" x14ac:dyDescent="0.25">
      <c r="A110" s="72" t="s">
        <v>75</v>
      </c>
      <c r="B110" s="46" t="s">
        <v>129</v>
      </c>
      <c r="C110" s="47">
        <v>0</v>
      </c>
      <c r="D110" s="47">
        <v>0</v>
      </c>
      <c r="E110" s="47">
        <v>0</v>
      </c>
      <c r="F110" s="47">
        <v>0</v>
      </c>
      <c r="G110" s="46">
        <f t="shared" si="1"/>
        <v>0</v>
      </c>
      <c r="H110" s="46"/>
    </row>
    <row r="111" spans="1:8" x14ac:dyDescent="0.25">
      <c r="A111" s="84" t="s">
        <v>76</v>
      </c>
      <c r="B111" s="85" t="s">
        <v>130</v>
      </c>
      <c r="C111" s="86">
        <v>1000</v>
      </c>
      <c r="D111" s="86">
        <v>1000</v>
      </c>
      <c r="E111" s="86">
        <v>1000</v>
      </c>
      <c r="F111" s="86">
        <v>1000</v>
      </c>
      <c r="G111" s="46">
        <f t="shared" si="1"/>
        <v>0</v>
      </c>
      <c r="H111" s="46"/>
    </row>
    <row r="112" spans="1:8" x14ac:dyDescent="0.25">
      <c r="A112" s="79" t="s">
        <v>131</v>
      </c>
      <c r="B112" s="38" t="s">
        <v>132</v>
      </c>
      <c r="C112" s="37">
        <f>SUM(C113:C146)</f>
        <v>1735144</v>
      </c>
      <c r="D112" s="37">
        <f>SUM(D113:D146)</f>
        <v>1622522</v>
      </c>
      <c r="E112" s="37">
        <f>SUM(E113:E146)</f>
        <v>1621914</v>
      </c>
      <c r="F112" s="37">
        <f>SUM(F113:F146)</f>
        <v>1626108</v>
      </c>
      <c r="G112" s="46">
        <f t="shared" si="1"/>
        <v>4194</v>
      </c>
      <c r="H112" s="46"/>
    </row>
    <row r="113" spans="1:8" x14ac:dyDescent="0.25">
      <c r="A113" s="76" t="s">
        <v>77</v>
      </c>
      <c r="B113" s="46" t="s">
        <v>199</v>
      </c>
      <c r="C113" s="47">
        <v>41515</v>
      </c>
      <c r="D113" s="47">
        <v>56560</v>
      </c>
      <c r="E113" s="47">
        <v>56560</v>
      </c>
      <c r="F113" s="47">
        <v>56560</v>
      </c>
      <c r="G113" s="46">
        <f t="shared" si="1"/>
        <v>0</v>
      </c>
      <c r="H113" s="46"/>
    </row>
    <row r="114" spans="1:8" x14ac:dyDescent="0.25">
      <c r="A114" s="76" t="s">
        <v>77</v>
      </c>
      <c r="B114" s="46" t="s">
        <v>183</v>
      </c>
      <c r="C114" s="47">
        <v>10000</v>
      </c>
      <c r="D114" s="47">
        <v>10000</v>
      </c>
      <c r="E114" s="47">
        <v>10000</v>
      </c>
      <c r="F114" s="47">
        <v>10000</v>
      </c>
      <c r="G114" s="46">
        <f t="shared" si="1"/>
        <v>0</v>
      </c>
      <c r="H114" s="46"/>
    </row>
    <row r="115" spans="1:8" x14ac:dyDescent="0.25">
      <c r="A115" s="76" t="s">
        <v>77</v>
      </c>
      <c r="B115" s="46" t="s">
        <v>185</v>
      </c>
      <c r="C115" s="47">
        <v>4014</v>
      </c>
      <c r="D115" s="47">
        <v>0</v>
      </c>
      <c r="E115" s="47">
        <v>0</v>
      </c>
      <c r="F115" s="47">
        <v>0</v>
      </c>
      <c r="G115" s="46">
        <f t="shared" si="1"/>
        <v>0</v>
      </c>
      <c r="H115" s="46"/>
    </row>
    <row r="116" spans="1:8" x14ac:dyDescent="0.25">
      <c r="A116" s="76" t="s">
        <v>77</v>
      </c>
      <c r="B116" s="48" t="s">
        <v>174</v>
      </c>
      <c r="C116" s="47">
        <v>40000</v>
      </c>
      <c r="D116" s="47">
        <v>32800</v>
      </c>
      <c r="E116" s="47">
        <v>32800</v>
      </c>
      <c r="F116" s="47">
        <v>32800</v>
      </c>
      <c r="G116" s="46">
        <f t="shared" si="1"/>
        <v>0</v>
      </c>
      <c r="H116" s="46"/>
    </row>
    <row r="117" spans="1:8" x14ac:dyDescent="0.25">
      <c r="A117" s="76" t="s">
        <v>77</v>
      </c>
      <c r="B117" s="46" t="s">
        <v>143</v>
      </c>
      <c r="C117" s="47">
        <v>58667</v>
      </c>
      <c r="D117" s="47">
        <v>74023</v>
      </c>
      <c r="E117" s="47">
        <v>74023</v>
      </c>
      <c r="F117" s="47">
        <v>66930</v>
      </c>
      <c r="G117" s="46">
        <f t="shared" si="1"/>
        <v>-7093</v>
      </c>
      <c r="H117" s="46" t="s">
        <v>244</v>
      </c>
    </row>
    <row r="118" spans="1:8" x14ac:dyDescent="0.25">
      <c r="A118" s="76" t="s">
        <v>141</v>
      </c>
      <c r="B118" s="46" t="s">
        <v>133</v>
      </c>
      <c r="C118" s="47">
        <v>173153</v>
      </c>
      <c r="D118" s="47">
        <v>192564</v>
      </c>
      <c r="E118" s="47">
        <v>205000</v>
      </c>
      <c r="F118" s="47">
        <v>205000</v>
      </c>
      <c r="G118" s="46">
        <f t="shared" si="1"/>
        <v>0</v>
      </c>
      <c r="H118" s="46"/>
    </row>
    <row r="119" spans="1:8" x14ac:dyDescent="0.25">
      <c r="A119" s="76" t="s">
        <v>78</v>
      </c>
      <c r="B119" s="46" t="s">
        <v>180</v>
      </c>
      <c r="C119" s="47">
        <v>48500</v>
      </c>
      <c r="D119" s="47">
        <v>0</v>
      </c>
      <c r="E119" s="47">
        <v>0</v>
      </c>
      <c r="F119" s="47">
        <v>0</v>
      </c>
      <c r="G119" s="46">
        <f t="shared" si="1"/>
        <v>0</v>
      </c>
      <c r="H119" s="46"/>
    </row>
    <row r="120" spans="1:8" x14ac:dyDescent="0.25">
      <c r="A120" s="76" t="s">
        <v>79</v>
      </c>
      <c r="B120" s="46" t="s">
        <v>80</v>
      </c>
      <c r="C120" s="47">
        <v>65765</v>
      </c>
      <c r="D120" s="47">
        <v>72068</v>
      </c>
      <c r="E120" s="47">
        <v>87068</v>
      </c>
      <c r="F120" s="47">
        <v>87068</v>
      </c>
      <c r="G120" s="46">
        <f t="shared" si="1"/>
        <v>0</v>
      </c>
      <c r="H120" s="46"/>
    </row>
    <row r="121" spans="1:8" x14ac:dyDescent="0.25">
      <c r="A121" s="76" t="s">
        <v>79</v>
      </c>
      <c r="B121" s="46" t="s">
        <v>81</v>
      </c>
      <c r="C121" s="47">
        <v>42663</v>
      </c>
      <c r="D121" s="47">
        <v>46607</v>
      </c>
      <c r="E121" s="47">
        <v>46607</v>
      </c>
      <c r="F121" s="47">
        <v>46607</v>
      </c>
      <c r="G121" s="46">
        <f t="shared" si="1"/>
        <v>0</v>
      </c>
      <c r="H121" s="46"/>
    </row>
    <row r="122" spans="1:8" x14ac:dyDescent="0.25">
      <c r="A122" s="76" t="s">
        <v>79</v>
      </c>
      <c r="B122" s="46" t="s">
        <v>163</v>
      </c>
      <c r="C122" s="47">
        <v>85112</v>
      </c>
      <c r="D122" s="47">
        <v>81102</v>
      </c>
      <c r="E122" s="47">
        <v>81102</v>
      </c>
      <c r="F122" s="47">
        <v>81102</v>
      </c>
      <c r="G122" s="46">
        <f t="shared" si="1"/>
        <v>0</v>
      </c>
      <c r="H122" s="46"/>
    </row>
    <row r="123" spans="1:8" x14ac:dyDescent="0.25">
      <c r="A123" s="72" t="s">
        <v>82</v>
      </c>
      <c r="B123" s="46" t="s">
        <v>175</v>
      </c>
      <c r="C123" s="47">
        <v>77226</v>
      </c>
      <c r="D123" s="47">
        <v>48565</v>
      </c>
      <c r="E123" s="47">
        <v>82475</v>
      </c>
      <c r="F123" s="47">
        <v>85475</v>
      </c>
      <c r="G123" s="46">
        <f t="shared" si="1"/>
        <v>3000</v>
      </c>
      <c r="H123" s="46" t="s">
        <v>245</v>
      </c>
    </row>
    <row r="124" spans="1:8" x14ac:dyDescent="0.25">
      <c r="A124" s="76" t="s">
        <v>142</v>
      </c>
      <c r="B124" s="46" t="s">
        <v>83</v>
      </c>
      <c r="C124" s="47">
        <v>67372</v>
      </c>
      <c r="D124" s="47">
        <v>48261</v>
      </c>
      <c r="E124" s="47">
        <v>49736</v>
      </c>
      <c r="F124" s="47">
        <v>49736</v>
      </c>
      <c r="G124" s="46">
        <f t="shared" si="1"/>
        <v>0</v>
      </c>
      <c r="H124" s="46"/>
    </row>
    <row r="125" spans="1:8" x14ac:dyDescent="0.25">
      <c r="A125" s="76" t="s">
        <v>142</v>
      </c>
      <c r="B125" s="46" t="s">
        <v>84</v>
      </c>
      <c r="C125" s="47">
        <v>12841</v>
      </c>
      <c r="D125" s="47">
        <v>15442</v>
      </c>
      <c r="E125" s="47">
        <v>15442</v>
      </c>
      <c r="F125" s="47">
        <v>15442</v>
      </c>
      <c r="G125" s="46">
        <f t="shared" si="1"/>
        <v>0</v>
      </c>
      <c r="H125" s="46"/>
    </row>
    <row r="126" spans="1:8" x14ac:dyDescent="0.25">
      <c r="A126" s="76" t="s">
        <v>142</v>
      </c>
      <c r="B126" s="46" t="s">
        <v>167</v>
      </c>
      <c r="C126" s="47">
        <v>47802</v>
      </c>
      <c r="D126" s="47">
        <v>50079</v>
      </c>
      <c r="E126" s="47">
        <v>50079</v>
      </c>
      <c r="F126" s="47">
        <v>50079</v>
      </c>
      <c r="G126" s="46">
        <f t="shared" si="1"/>
        <v>0</v>
      </c>
      <c r="H126" s="46"/>
    </row>
    <row r="127" spans="1:8" x14ac:dyDescent="0.25">
      <c r="A127" s="76" t="s">
        <v>142</v>
      </c>
      <c r="B127" s="46" t="s">
        <v>144</v>
      </c>
      <c r="C127" s="47">
        <v>23743</v>
      </c>
      <c r="D127" s="47">
        <v>24723</v>
      </c>
      <c r="E127" s="47">
        <v>24723</v>
      </c>
      <c r="F127" s="47">
        <v>24723</v>
      </c>
      <c r="G127" s="46">
        <f t="shared" si="1"/>
        <v>0</v>
      </c>
      <c r="H127" s="46"/>
    </row>
    <row r="128" spans="1:8" x14ac:dyDescent="0.25">
      <c r="A128" s="76" t="s">
        <v>142</v>
      </c>
      <c r="B128" s="46" t="s">
        <v>85</v>
      </c>
      <c r="C128" s="47">
        <v>21204</v>
      </c>
      <c r="D128" s="47">
        <v>20651</v>
      </c>
      <c r="E128" s="47">
        <v>20651</v>
      </c>
      <c r="F128" s="47">
        <v>20651</v>
      </c>
      <c r="G128" s="46">
        <f t="shared" si="1"/>
        <v>0</v>
      </c>
      <c r="H128" s="46"/>
    </row>
    <row r="129" spans="1:8" x14ac:dyDescent="0.25">
      <c r="A129" s="76" t="s">
        <v>142</v>
      </c>
      <c r="B129" s="46" t="s">
        <v>145</v>
      </c>
      <c r="C129" s="47">
        <v>35899</v>
      </c>
      <c r="D129" s="47">
        <v>23093</v>
      </c>
      <c r="E129" s="47">
        <v>27176</v>
      </c>
      <c r="F129" s="47">
        <v>25093</v>
      </c>
      <c r="G129" s="46">
        <f t="shared" si="1"/>
        <v>-2083</v>
      </c>
      <c r="H129" s="46" t="s">
        <v>246</v>
      </c>
    </row>
    <row r="130" spans="1:8" x14ac:dyDescent="0.25">
      <c r="A130" s="72" t="s">
        <v>86</v>
      </c>
      <c r="B130" s="87" t="s">
        <v>200</v>
      </c>
      <c r="C130" s="47">
        <v>46524</v>
      </c>
      <c r="D130" s="47">
        <v>68237</v>
      </c>
      <c r="E130" s="47">
        <v>68237</v>
      </c>
      <c r="F130" s="47">
        <v>68237</v>
      </c>
      <c r="G130" s="46">
        <f t="shared" si="1"/>
        <v>0</v>
      </c>
      <c r="H130" s="46"/>
    </row>
    <row r="131" spans="1:8" x14ac:dyDescent="0.25">
      <c r="A131" s="72" t="s">
        <v>86</v>
      </c>
      <c r="B131" s="46" t="s">
        <v>90</v>
      </c>
      <c r="C131" s="47">
        <v>46938</v>
      </c>
      <c r="D131" s="47">
        <v>6000</v>
      </c>
      <c r="E131" s="47">
        <v>6000</v>
      </c>
      <c r="F131" s="47">
        <v>15674</v>
      </c>
      <c r="G131" s="46">
        <f t="shared" si="1"/>
        <v>9674</v>
      </c>
      <c r="H131" s="46" t="s">
        <v>247</v>
      </c>
    </row>
    <row r="132" spans="1:8" x14ac:dyDescent="0.25">
      <c r="A132" s="72" t="s">
        <v>86</v>
      </c>
      <c r="B132" s="46" t="s">
        <v>91</v>
      </c>
      <c r="C132" s="47">
        <v>43406</v>
      </c>
      <c r="D132" s="47">
        <v>40662</v>
      </c>
      <c r="E132" s="47">
        <v>36696</v>
      </c>
      <c r="F132" s="47">
        <v>36696</v>
      </c>
      <c r="G132" s="46">
        <f t="shared" si="1"/>
        <v>0</v>
      </c>
      <c r="H132" s="46"/>
    </row>
    <row r="133" spans="1:8" x14ac:dyDescent="0.25">
      <c r="A133" s="72" t="s">
        <v>86</v>
      </c>
      <c r="B133" s="46" t="s">
        <v>89</v>
      </c>
      <c r="C133" s="47">
        <v>93112</v>
      </c>
      <c r="D133" s="47">
        <v>89876</v>
      </c>
      <c r="E133" s="47">
        <v>89876</v>
      </c>
      <c r="F133" s="47">
        <v>89876</v>
      </c>
      <c r="G133" s="46">
        <f t="shared" si="1"/>
        <v>0</v>
      </c>
      <c r="H133" s="46"/>
    </row>
    <row r="134" spans="1:8" x14ac:dyDescent="0.25">
      <c r="A134" s="76" t="s">
        <v>86</v>
      </c>
      <c r="B134" s="46" t="s">
        <v>213</v>
      </c>
      <c r="C134" s="47">
        <v>2410</v>
      </c>
      <c r="D134" s="47">
        <v>2290</v>
      </c>
      <c r="E134" s="47">
        <v>6470</v>
      </c>
      <c r="F134" s="47">
        <v>6470</v>
      </c>
      <c r="G134" s="46">
        <f t="shared" si="1"/>
        <v>0</v>
      </c>
      <c r="H134" s="46"/>
    </row>
    <row r="135" spans="1:8" x14ac:dyDescent="0.25">
      <c r="A135" s="72" t="s">
        <v>86</v>
      </c>
      <c r="B135" s="46" t="s">
        <v>88</v>
      </c>
      <c r="C135" s="47">
        <v>202993</v>
      </c>
      <c r="D135" s="47">
        <v>241723</v>
      </c>
      <c r="E135" s="47">
        <v>258351</v>
      </c>
      <c r="F135" s="47">
        <v>258351</v>
      </c>
      <c r="G135" s="46">
        <f t="shared" ref="G135:G185" si="3">F135-E135</f>
        <v>0</v>
      </c>
      <c r="H135" s="46"/>
    </row>
    <row r="136" spans="1:8" x14ac:dyDescent="0.25">
      <c r="A136" s="72" t="s">
        <v>86</v>
      </c>
      <c r="B136" s="46" t="s">
        <v>201</v>
      </c>
      <c r="C136" s="47">
        <v>20446</v>
      </c>
      <c r="D136" s="47">
        <v>20836</v>
      </c>
      <c r="E136" s="47">
        <v>0</v>
      </c>
      <c r="F136" s="47">
        <v>0</v>
      </c>
      <c r="G136" s="46">
        <f t="shared" si="3"/>
        <v>0</v>
      </c>
      <c r="H136" s="46"/>
    </row>
    <row r="137" spans="1:8" x14ac:dyDescent="0.25">
      <c r="A137" s="72" t="s">
        <v>86</v>
      </c>
      <c r="B137" s="46" t="s">
        <v>202</v>
      </c>
      <c r="C137" s="47">
        <v>27581</v>
      </c>
      <c r="D137" s="47">
        <v>26415</v>
      </c>
      <c r="E137" s="47">
        <v>12185</v>
      </c>
      <c r="F137" s="47">
        <v>12185</v>
      </c>
      <c r="G137" s="46">
        <f t="shared" si="3"/>
        <v>0</v>
      </c>
      <c r="H137" s="46"/>
    </row>
    <row r="138" spans="1:8" x14ac:dyDescent="0.25">
      <c r="A138" s="72" t="s">
        <v>86</v>
      </c>
      <c r="B138" s="46" t="s">
        <v>203</v>
      </c>
      <c r="C138" s="47">
        <v>26591</v>
      </c>
      <c r="D138" s="47">
        <v>23001</v>
      </c>
      <c r="E138" s="47">
        <v>16065</v>
      </c>
      <c r="F138" s="47">
        <v>16065</v>
      </c>
      <c r="G138" s="46">
        <f t="shared" si="3"/>
        <v>0</v>
      </c>
      <c r="H138" s="46"/>
    </row>
    <row r="139" spans="1:8" x14ac:dyDescent="0.25">
      <c r="A139" s="72" t="s">
        <v>86</v>
      </c>
      <c r="B139" s="46" t="s">
        <v>87</v>
      </c>
      <c r="C139" s="47">
        <v>164111</v>
      </c>
      <c r="D139" s="47">
        <v>229892</v>
      </c>
      <c r="E139" s="47">
        <v>202232</v>
      </c>
      <c r="F139" s="47">
        <v>202232</v>
      </c>
      <c r="G139" s="46">
        <f t="shared" si="3"/>
        <v>0</v>
      </c>
      <c r="H139" s="46"/>
    </row>
    <row r="140" spans="1:8" x14ac:dyDescent="0.25">
      <c r="A140" s="72" t="s">
        <v>92</v>
      </c>
      <c r="B140" s="46" t="s">
        <v>204</v>
      </c>
      <c r="C140" s="47">
        <v>118854</v>
      </c>
      <c r="D140" s="47">
        <v>20085</v>
      </c>
      <c r="E140" s="47">
        <v>5393</v>
      </c>
      <c r="F140" s="47">
        <v>5393</v>
      </c>
      <c r="G140" s="46">
        <f t="shared" si="3"/>
        <v>0</v>
      </c>
      <c r="H140" s="46"/>
    </row>
    <row r="141" spans="1:8" x14ac:dyDescent="0.25">
      <c r="A141" s="72" t="s">
        <v>92</v>
      </c>
      <c r="B141" s="46" t="s">
        <v>231</v>
      </c>
      <c r="C141" s="47">
        <v>3000</v>
      </c>
      <c r="D141" s="47">
        <v>2800</v>
      </c>
      <c r="E141" s="47">
        <v>2800</v>
      </c>
      <c r="F141" s="47">
        <v>2800</v>
      </c>
      <c r="G141" s="46">
        <f t="shared" si="3"/>
        <v>0</v>
      </c>
      <c r="H141" s="46"/>
    </row>
    <row r="142" spans="1:8" x14ac:dyDescent="0.25">
      <c r="A142" s="72" t="s">
        <v>92</v>
      </c>
      <c r="B142" s="46" t="s">
        <v>221</v>
      </c>
      <c r="C142" s="47">
        <v>3000</v>
      </c>
      <c r="D142" s="47">
        <v>2100</v>
      </c>
      <c r="E142" s="47">
        <v>2100</v>
      </c>
      <c r="F142" s="47">
        <v>2100</v>
      </c>
      <c r="G142" s="46">
        <f t="shared" si="3"/>
        <v>0</v>
      </c>
      <c r="H142" s="46"/>
    </row>
    <row r="143" spans="1:8" x14ac:dyDescent="0.25">
      <c r="A143" s="72" t="s">
        <v>92</v>
      </c>
      <c r="B143" s="46" t="s">
        <v>205</v>
      </c>
      <c r="C143" s="47">
        <v>19710</v>
      </c>
      <c r="D143" s="47">
        <v>18867</v>
      </c>
      <c r="E143" s="47">
        <v>18867</v>
      </c>
      <c r="F143" s="47">
        <v>18867</v>
      </c>
      <c r="G143" s="46">
        <f t="shared" si="3"/>
        <v>0</v>
      </c>
      <c r="H143" s="46"/>
    </row>
    <row r="144" spans="1:8" x14ac:dyDescent="0.25">
      <c r="A144" s="76" t="s">
        <v>216</v>
      </c>
      <c r="B144" s="95" t="s">
        <v>217</v>
      </c>
      <c r="C144" s="88">
        <v>29992</v>
      </c>
      <c r="D144" s="88">
        <v>0</v>
      </c>
      <c r="E144" s="88">
        <v>0</v>
      </c>
      <c r="F144" s="88">
        <v>0</v>
      </c>
      <c r="G144" s="46">
        <f t="shared" si="3"/>
        <v>0</v>
      </c>
      <c r="H144" s="46"/>
    </row>
    <row r="145" spans="1:8" x14ac:dyDescent="0.25">
      <c r="A145" s="72" t="s">
        <v>93</v>
      </c>
      <c r="B145" s="46" t="s">
        <v>206</v>
      </c>
      <c r="C145" s="47">
        <v>29000</v>
      </c>
      <c r="D145" s="47">
        <v>33200</v>
      </c>
      <c r="E145" s="47">
        <v>33200</v>
      </c>
      <c r="F145" s="47">
        <v>33896</v>
      </c>
      <c r="G145" s="46">
        <f t="shared" si="3"/>
        <v>696</v>
      </c>
      <c r="H145" s="46" t="s">
        <v>248</v>
      </c>
    </row>
    <row r="146" spans="1:8" ht="15.75" thickBot="1" x14ac:dyDescent="0.3">
      <c r="A146" s="89" t="s">
        <v>94</v>
      </c>
      <c r="B146" s="90" t="s">
        <v>95</v>
      </c>
      <c r="C146" s="91">
        <v>2000</v>
      </c>
      <c r="D146" s="91">
        <v>0</v>
      </c>
      <c r="E146" s="91">
        <v>0</v>
      </c>
      <c r="F146" s="91">
        <v>0</v>
      </c>
      <c r="G146" s="46">
        <f t="shared" si="3"/>
        <v>0</v>
      </c>
      <c r="H146" s="46"/>
    </row>
    <row r="147" spans="1:8" x14ac:dyDescent="0.25">
      <c r="A147" s="79" t="s">
        <v>134</v>
      </c>
      <c r="B147" s="38" t="s">
        <v>135</v>
      </c>
      <c r="C147" s="37">
        <f>SUM(C148:C170)</f>
        <v>6749681</v>
      </c>
      <c r="D147" s="37">
        <f>SUM(D148:D170)</f>
        <v>7955412</v>
      </c>
      <c r="E147" s="37">
        <f>SUM(E148:E170)</f>
        <v>8109576</v>
      </c>
      <c r="F147" s="37">
        <f>SUM(F148:F170)</f>
        <v>8120882</v>
      </c>
      <c r="G147" s="46">
        <f t="shared" si="3"/>
        <v>11306</v>
      </c>
      <c r="H147" s="46"/>
    </row>
    <row r="148" spans="1:8" x14ac:dyDescent="0.25">
      <c r="A148" s="71" t="s">
        <v>96</v>
      </c>
      <c r="B148" s="46" t="s">
        <v>207</v>
      </c>
      <c r="C148" s="47">
        <v>435716</v>
      </c>
      <c r="D148" s="47">
        <v>622168</v>
      </c>
      <c r="E148" s="47">
        <v>652665</v>
      </c>
      <c r="F148" s="47">
        <v>661683</v>
      </c>
      <c r="G148" s="46">
        <f t="shared" si="3"/>
        <v>9018</v>
      </c>
      <c r="H148" s="46" t="s">
        <v>249</v>
      </c>
    </row>
    <row r="149" spans="1:8" x14ac:dyDescent="0.25">
      <c r="A149" s="72" t="s">
        <v>96</v>
      </c>
      <c r="B149" s="48" t="s">
        <v>208</v>
      </c>
      <c r="C149" s="47">
        <v>757262</v>
      </c>
      <c r="D149" s="47">
        <v>954379</v>
      </c>
      <c r="E149" s="47">
        <v>954379</v>
      </c>
      <c r="F149" s="47">
        <v>957237</v>
      </c>
      <c r="G149" s="46">
        <f t="shared" si="3"/>
        <v>2858</v>
      </c>
      <c r="H149" s="46" t="s">
        <v>253</v>
      </c>
    </row>
    <row r="150" spans="1:8" x14ac:dyDescent="0.25">
      <c r="A150" s="72" t="s">
        <v>96</v>
      </c>
      <c r="B150" s="48" t="s">
        <v>209</v>
      </c>
      <c r="C150" s="47">
        <v>158402</v>
      </c>
      <c r="D150" s="47">
        <v>217648</v>
      </c>
      <c r="E150" s="47">
        <v>219444</v>
      </c>
      <c r="F150" s="47">
        <v>224444</v>
      </c>
      <c r="G150" s="46">
        <f t="shared" si="3"/>
        <v>5000</v>
      </c>
      <c r="H150" s="46" t="s">
        <v>250</v>
      </c>
    </row>
    <row r="151" spans="1:8" x14ac:dyDescent="0.25">
      <c r="A151" s="72" t="s">
        <v>96</v>
      </c>
      <c r="B151" s="48" t="s">
        <v>210</v>
      </c>
      <c r="C151" s="47">
        <v>89682</v>
      </c>
      <c r="D151" s="47">
        <v>116358</v>
      </c>
      <c r="E151" s="47">
        <v>116386</v>
      </c>
      <c r="F151" s="47">
        <v>116386</v>
      </c>
      <c r="G151" s="46">
        <f t="shared" si="3"/>
        <v>0</v>
      </c>
      <c r="H151" s="46"/>
    </row>
    <row r="152" spans="1:8" x14ac:dyDescent="0.25">
      <c r="A152" s="72" t="s">
        <v>96</v>
      </c>
      <c r="B152" s="48" t="s">
        <v>211</v>
      </c>
      <c r="C152" s="47">
        <v>133938</v>
      </c>
      <c r="D152" s="47">
        <v>126452</v>
      </c>
      <c r="E152" s="47">
        <v>141450</v>
      </c>
      <c r="F152" s="47">
        <v>145218</v>
      </c>
      <c r="G152" s="46">
        <f t="shared" si="3"/>
        <v>3768</v>
      </c>
      <c r="H152" s="46" t="s">
        <v>250</v>
      </c>
    </row>
    <row r="153" spans="1:8" x14ac:dyDescent="0.25">
      <c r="A153" s="72" t="s">
        <v>96</v>
      </c>
      <c r="B153" s="46" t="s">
        <v>136</v>
      </c>
      <c r="C153" s="47">
        <v>153261</v>
      </c>
      <c r="D153" s="47">
        <v>153261</v>
      </c>
      <c r="E153" s="47">
        <v>153261</v>
      </c>
      <c r="F153" s="47">
        <v>153261</v>
      </c>
      <c r="G153" s="46">
        <f t="shared" si="3"/>
        <v>0</v>
      </c>
      <c r="H153" s="46"/>
    </row>
    <row r="154" spans="1:8" x14ac:dyDescent="0.25">
      <c r="A154" s="76" t="s">
        <v>97</v>
      </c>
      <c r="B154" s="48" t="s">
        <v>98</v>
      </c>
      <c r="C154" s="47">
        <v>612749</v>
      </c>
      <c r="D154" s="47">
        <v>726806</v>
      </c>
      <c r="E154" s="47">
        <v>726806</v>
      </c>
      <c r="F154" s="47">
        <v>735220</v>
      </c>
      <c r="G154" s="46">
        <f t="shared" si="3"/>
        <v>8414</v>
      </c>
      <c r="H154" s="46" t="s">
        <v>250</v>
      </c>
    </row>
    <row r="155" spans="1:8" x14ac:dyDescent="0.25">
      <c r="A155" s="76" t="s">
        <v>97</v>
      </c>
      <c r="B155" s="48" t="s">
        <v>146</v>
      </c>
      <c r="C155" s="47">
        <v>310167</v>
      </c>
      <c r="D155" s="47">
        <v>136349</v>
      </c>
      <c r="E155" s="47">
        <v>141859</v>
      </c>
      <c r="F155" s="47">
        <v>156659</v>
      </c>
      <c r="G155" s="46">
        <f t="shared" si="3"/>
        <v>14800</v>
      </c>
      <c r="H155" s="46" t="s">
        <v>250</v>
      </c>
    </row>
    <row r="156" spans="1:8" x14ac:dyDescent="0.25">
      <c r="A156" s="76" t="s">
        <v>97</v>
      </c>
      <c r="B156" s="48" t="s">
        <v>176</v>
      </c>
      <c r="C156" s="47">
        <v>122688</v>
      </c>
      <c r="D156" s="47">
        <v>122688</v>
      </c>
      <c r="E156" s="47">
        <v>122688</v>
      </c>
      <c r="F156" s="47">
        <v>122688</v>
      </c>
      <c r="G156" s="46">
        <f t="shared" si="3"/>
        <v>0</v>
      </c>
      <c r="H156" s="46"/>
    </row>
    <row r="157" spans="1:8" x14ac:dyDescent="0.25">
      <c r="A157" s="72" t="s">
        <v>97</v>
      </c>
      <c r="B157" s="46" t="s">
        <v>147</v>
      </c>
      <c r="C157" s="47">
        <v>1183024</v>
      </c>
      <c r="D157" s="47">
        <v>1414303</v>
      </c>
      <c r="E157" s="47">
        <v>1447809</v>
      </c>
      <c r="F157" s="47">
        <v>1447809</v>
      </c>
      <c r="G157" s="46">
        <f t="shared" si="3"/>
        <v>0</v>
      </c>
      <c r="H157" s="46"/>
    </row>
    <row r="158" spans="1:8" x14ac:dyDescent="0.25">
      <c r="A158" s="72" t="s">
        <v>97</v>
      </c>
      <c r="B158" s="48" t="s">
        <v>148</v>
      </c>
      <c r="C158" s="47">
        <v>1603489</v>
      </c>
      <c r="D158" s="47">
        <v>2113052</v>
      </c>
      <c r="E158" s="47">
        <v>2131244</v>
      </c>
      <c r="F158" s="47">
        <v>2131244</v>
      </c>
      <c r="G158" s="46">
        <f t="shared" si="3"/>
        <v>0</v>
      </c>
      <c r="H158" s="46"/>
    </row>
    <row r="159" spans="1:8" x14ac:dyDescent="0.25">
      <c r="A159" s="72" t="s">
        <v>99</v>
      </c>
      <c r="B159" s="46" t="s">
        <v>100</v>
      </c>
      <c r="C159" s="47">
        <v>57557</v>
      </c>
      <c r="D159" s="47">
        <v>60649</v>
      </c>
      <c r="E159" s="47">
        <v>62424</v>
      </c>
      <c r="F159" s="47">
        <v>62424</v>
      </c>
      <c r="G159" s="46">
        <f t="shared" si="3"/>
        <v>0</v>
      </c>
      <c r="H159" s="46"/>
    </row>
    <row r="160" spans="1:8" x14ac:dyDescent="0.25">
      <c r="A160" s="72" t="s">
        <v>101</v>
      </c>
      <c r="B160" s="46" t="s">
        <v>102</v>
      </c>
      <c r="C160" s="47">
        <v>161858</v>
      </c>
      <c r="D160" s="47">
        <v>202893</v>
      </c>
      <c r="E160" s="47">
        <v>200334</v>
      </c>
      <c r="F160" s="47">
        <v>200334</v>
      </c>
      <c r="G160" s="46">
        <f t="shared" si="3"/>
        <v>0</v>
      </c>
      <c r="H160" s="46"/>
    </row>
    <row r="161" spans="1:8" x14ac:dyDescent="0.25">
      <c r="A161" s="72" t="s">
        <v>101</v>
      </c>
      <c r="B161" s="48" t="s">
        <v>103</v>
      </c>
      <c r="C161" s="47">
        <v>170166</v>
      </c>
      <c r="D161" s="47">
        <v>198887</v>
      </c>
      <c r="E161" s="47">
        <v>198887</v>
      </c>
      <c r="F161" s="47">
        <v>198887</v>
      </c>
      <c r="G161" s="46">
        <f t="shared" si="3"/>
        <v>0</v>
      </c>
      <c r="H161" s="46"/>
    </row>
    <row r="162" spans="1:8" x14ac:dyDescent="0.25">
      <c r="A162" s="61" t="s">
        <v>101</v>
      </c>
      <c r="B162" s="48" t="s">
        <v>214</v>
      </c>
      <c r="C162" s="47">
        <v>211656</v>
      </c>
      <c r="D162" s="47">
        <v>159274</v>
      </c>
      <c r="E162" s="47">
        <v>193632</v>
      </c>
      <c r="F162" s="47">
        <v>161080</v>
      </c>
      <c r="G162" s="46">
        <f t="shared" si="3"/>
        <v>-32552</v>
      </c>
      <c r="H162" s="46" t="s">
        <v>251</v>
      </c>
    </row>
    <row r="163" spans="1:8" x14ac:dyDescent="0.25">
      <c r="A163" s="72" t="s">
        <v>101</v>
      </c>
      <c r="B163" s="48" t="s">
        <v>181</v>
      </c>
      <c r="C163" s="47">
        <v>10000</v>
      </c>
      <c r="D163" s="47">
        <v>10000</v>
      </c>
      <c r="E163" s="47">
        <v>10000</v>
      </c>
      <c r="F163" s="47">
        <v>10000</v>
      </c>
      <c r="G163" s="46">
        <f t="shared" si="3"/>
        <v>0</v>
      </c>
      <c r="H163" s="46"/>
    </row>
    <row r="164" spans="1:8" x14ac:dyDescent="0.25">
      <c r="A164" s="72" t="s">
        <v>104</v>
      </c>
      <c r="B164" s="48" t="s">
        <v>177</v>
      </c>
      <c r="C164" s="47">
        <v>108200</v>
      </c>
      <c r="D164" s="47">
        <v>148212</v>
      </c>
      <c r="E164" s="47">
        <v>146015</v>
      </c>
      <c r="F164" s="47">
        <v>146015</v>
      </c>
      <c r="G164" s="46">
        <f t="shared" si="3"/>
        <v>0</v>
      </c>
      <c r="H164" s="46"/>
    </row>
    <row r="165" spans="1:8" x14ac:dyDescent="0.25">
      <c r="A165" s="72" t="s">
        <v>105</v>
      </c>
      <c r="B165" s="48" t="s">
        <v>188</v>
      </c>
      <c r="C165" s="47">
        <v>112025</v>
      </c>
      <c r="D165" s="47">
        <v>111136</v>
      </c>
      <c r="E165" s="47">
        <v>111136</v>
      </c>
      <c r="F165" s="47">
        <v>111136</v>
      </c>
      <c r="G165" s="46">
        <f t="shared" si="3"/>
        <v>0</v>
      </c>
      <c r="H165" s="46"/>
    </row>
    <row r="166" spans="1:8" x14ac:dyDescent="0.25">
      <c r="A166" s="72" t="s">
        <v>105</v>
      </c>
      <c r="B166" s="48" t="s">
        <v>189</v>
      </c>
      <c r="C166" s="47">
        <v>120624</v>
      </c>
      <c r="D166" s="47">
        <v>131970</v>
      </c>
      <c r="E166" s="47">
        <v>131970</v>
      </c>
      <c r="F166" s="47">
        <v>131970</v>
      </c>
      <c r="G166" s="46">
        <f t="shared" si="3"/>
        <v>0</v>
      </c>
      <c r="H166" s="46"/>
    </row>
    <row r="167" spans="1:8" x14ac:dyDescent="0.25">
      <c r="A167" s="72" t="s">
        <v>105</v>
      </c>
      <c r="B167" s="48" t="s">
        <v>190</v>
      </c>
      <c r="C167" s="47">
        <v>47104</v>
      </c>
      <c r="D167" s="47">
        <v>60374</v>
      </c>
      <c r="E167" s="47">
        <v>60374</v>
      </c>
      <c r="F167" s="47">
        <v>60374</v>
      </c>
      <c r="G167" s="46">
        <f t="shared" si="3"/>
        <v>0</v>
      </c>
      <c r="H167" s="46"/>
    </row>
    <row r="168" spans="1:8" x14ac:dyDescent="0.25">
      <c r="A168" s="72" t="s">
        <v>105</v>
      </c>
      <c r="B168" s="48" t="s">
        <v>191</v>
      </c>
      <c r="C168" s="47">
        <v>15324</v>
      </c>
      <c r="D168" s="47">
        <v>8268</v>
      </c>
      <c r="E168" s="47">
        <v>8268</v>
      </c>
      <c r="F168" s="47">
        <v>8268</v>
      </c>
      <c r="G168" s="46">
        <f t="shared" si="3"/>
        <v>0</v>
      </c>
      <c r="H168" s="46"/>
    </row>
    <row r="169" spans="1:8" x14ac:dyDescent="0.25">
      <c r="A169" s="72" t="s">
        <v>106</v>
      </c>
      <c r="B169" s="48" t="s">
        <v>149</v>
      </c>
      <c r="C169" s="47">
        <v>27419</v>
      </c>
      <c r="D169" s="47">
        <v>25440</v>
      </c>
      <c r="E169" s="47">
        <v>30740</v>
      </c>
      <c r="F169" s="47">
        <v>30740</v>
      </c>
      <c r="G169" s="46">
        <f t="shared" si="3"/>
        <v>0</v>
      </c>
      <c r="H169" s="46"/>
    </row>
    <row r="170" spans="1:8" x14ac:dyDescent="0.25">
      <c r="A170" s="76" t="s">
        <v>150</v>
      </c>
      <c r="B170" s="48" t="s">
        <v>151</v>
      </c>
      <c r="C170" s="47">
        <v>147370</v>
      </c>
      <c r="D170" s="47">
        <v>134845</v>
      </c>
      <c r="E170" s="47">
        <v>147805</v>
      </c>
      <c r="F170" s="47">
        <v>147805</v>
      </c>
      <c r="G170" s="46">
        <f t="shared" si="3"/>
        <v>0</v>
      </c>
      <c r="H170" s="46"/>
    </row>
    <row r="171" spans="1:8" x14ac:dyDescent="0.25">
      <c r="A171" s="79" t="s">
        <v>49</v>
      </c>
      <c r="B171" s="38" t="s">
        <v>137</v>
      </c>
      <c r="C171" s="37">
        <f>SUM(C172:C184)</f>
        <v>2051236</v>
      </c>
      <c r="D171" s="37">
        <f>SUM(D172:D184)</f>
        <v>1682776</v>
      </c>
      <c r="E171" s="37">
        <f>SUM(E172:E184)</f>
        <v>1712075</v>
      </c>
      <c r="F171" s="37">
        <f>SUM(F172:F184)</f>
        <v>1693138</v>
      </c>
      <c r="G171" s="46">
        <f t="shared" si="3"/>
        <v>-18937</v>
      </c>
      <c r="H171" s="46"/>
    </row>
    <row r="172" spans="1:8" x14ac:dyDescent="0.25">
      <c r="A172" s="72" t="s">
        <v>108</v>
      </c>
      <c r="B172" s="46" t="s">
        <v>107</v>
      </c>
      <c r="C172" s="47">
        <v>66500</v>
      </c>
      <c r="D172" s="47">
        <v>63570</v>
      </c>
      <c r="E172" s="47">
        <v>63570</v>
      </c>
      <c r="F172" s="47">
        <v>63570</v>
      </c>
      <c r="G172" s="46">
        <f t="shared" si="3"/>
        <v>0</v>
      </c>
      <c r="H172" s="46"/>
    </row>
    <row r="173" spans="1:8" x14ac:dyDescent="0.25">
      <c r="A173" s="72" t="s">
        <v>109</v>
      </c>
      <c r="B173" s="46" t="s">
        <v>232</v>
      </c>
      <c r="C173" s="47">
        <v>278443</v>
      </c>
      <c r="D173" s="47">
        <v>280799</v>
      </c>
      <c r="E173" s="47">
        <v>285203</v>
      </c>
      <c r="F173" s="47">
        <v>285203</v>
      </c>
      <c r="G173" s="46">
        <f t="shared" si="3"/>
        <v>0</v>
      </c>
      <c r="H173" s="46"/>
    </row>
    <row r="174" spans="1:8" x14ac:dyDescent="0.25">
      <c r="A174" s="72" t="s">
        <v>109</v>
      </c>
      <c r="B174" s="46" t="s">
        <v>233</v>
      </c>
      <c r="C174" s="47">
        <v>828457</v>
      </c>
      <c r="D174" s="47">
        <v>307660</v>
      </c>
      <c r="E174" s="47">
        <v>307660</v>
      </c>
      <c r="F174" s="47">
        <v>307660</v>
      </c>
      <c r="G174" s="46">
        <f t="shared" si="3"/>
        <v>0</v>
      </c>
      <c r="H174" s="46"/>
    </row>
    <row r="175" spans="1:8" x14ac:dyDescent="0.25">
      <c r="A175" s="72" t="s">
        <v>109</v>
      </c>
      <c r="B175" s="48" t="s">
        <v>182</v>
      </c>
      <c r="C175" s="47">
        <v>230000</v>
      </c>
      <c r="D175" s="47">
        <v>266000</v>
      </c>
      <c r="E175" s="47">
        <v>266000</v>
      </c>
      <c r="F175" s="47">
        <v>266000</v>
      </c>
      <c r="G175" s="46">
        <f t="shared" si="3"/>
        <v>0</v>
      </c>
      <c r="H175" s="46"/>
    </row>
    <row r="176" spans="1:8" x14ac:dyDescent="0.25">
      <c r="A176" s="76" t="s">
        <v>109</v>
      </c>
      <c r="B176" s="48" t="s">
        <v>218</v>
      </c>
      <c r="C176" s="47">
        <v>2150</v>
      </c>
      <c r="D176" s="47">
        <v>2150</v>
      </c>
      <c r="E176" s="47">
        <v>2150</v>
      </c>
      <c r="F176" s="47">
        <v>2150</v>
      </c>
      <c r="G176" s="46">
        <f t="shared" si="3"/>
        <v>0</v>
      </c>
      <c r="H176" s="46"/>
    </row>
    <row r="177" spans="1:8" x14ac:dyDescent="0.25">
      <c r="A177" s="76" t="s">
        <v>152</v>
      </c>
      <c r="B177" s="48" t="s">
        <v>178</v>
      </c>
      <c r="C177" s="47">
        <v>22100</v>
      </c>
      <c r="D177" s="47">
        <v>21500</v>
      </c>
      <c r="E177" s="47">
        <v>21500</v>
      </c>
      <c r="F177" s="47">
        <v>21500</v>
      </c>
      <c r="G177" s="46">
        <f t="shared" si="3"/>
        <v>0</v>
      </c>
      <c r="H177" s="46"/>
    </row>
    <row r="178" spans="1:8" x14ac:dyDescent="0.25">
      <c r="A178" s="76" t="s">
        <v>153</v>
      </c>
      <c r="B178" s="48" t="s">
        <v>215</v>
      </c>
      <c r="C178" s="47">
        <v>71838</v>
      </c>
      <c r="D178" s="47">
        <v>71254</v>
      </c>
      <c r="E178" s="47">
        <v>69877</v>
      </c>
      <c r="F178" s="47">
        <v>57692</v>
      </c>
      <c r="G178" s="46">
        <f t="shared" si="3"/>
        <v>-12185</v>
      </c>
      <c r="H178" s="46" t="s">
        <v>251</v>
      </c>
    </row>
    <row r="179" spans="1:8" x14ac:dyDescent="0.25">
      <c r="A179" s="72" t="s">
        <v>110</v>
      </c>
      <c r="B179" s="46" t="s">
        <v>111</v>
      </c>
      <c r="C179" s="47">
        <v>422746</v>
      </c>
      <c r="D179" s="47">
        <v>507747</v>
      </c>
      <c r="E179" s="47">
        <v>525482</v>
      </c>
      <c r="F179" s="47">
        <v>525582</v>
      </c>
      <c r="G179" s="46">
        <f t="shared" si="3"/>
        <v>100</v>
      </c>
      <c r="H179" s="46"/>
    </row>
    <row r="180" spans="1:8" x14ac:dyDescent="0.25">
      <c r="A180" s="76" t="s">
        <v>223</v>
      </c>
      <c r="B180" s="48" t="s">
        <v>222</v>
      </c>
      <c r="C180" s="47">
        <v>23610</v>
      </c>
      <c r="D180" s="47">
        <v>7556</v>
      </c>
      <c r="E180" s="47">
        <v>7556</v>
      </c>
      <c r="F180" s="47">
        <v>7556</v>
      </c>
      <c r="G180" s="46">
        <f t="shared" si="3"/>
        <v>0</v>
      </c>
      <c r="H180" s="46"/>
    </row>
    <row r="181" spans="1:8" x14ac:dyDescent="0.25">
      <c r="A181" s="76" t="s">
        <v>223</v>
      </c>
      <c r="B181" s="46" t="s">
        <v>225</v>
      </c>
      <c r="C181" s="47"/>
      <c r="D181" s="47"/>
      <c r="E181" s="47"/>
      <c r="F181" s="47"/>
      <c r="G181" s="46">
        <f t="shared" si="3"/>
        <v>0</v>
      </c>
      <c r="H181" s="46"/>
    </row>
    <row r="182" spans="1:8" x14ac:dyDescent="0.25">
      <c r="A182" s="72" t="s">
        <v>113</v>
      </c>
      <c r="B182" s="46" t="s">
        <v>112</v>
      </c>
      <c r="C182" s="47">
        <v>88542</v>
      </c>
      <c r="D182" s="47">
        <v>137140</v>
      </c>
      <c r="E182" s="47">
        <v>143697</v>
      </c>
      <c r="F182" s="47">
        <v>136845</v>
      </c>
      <c r="G182" s="46">
        <f t="shared" si="3"/>
        <v>-6852</v>
      </c>
      <c r="H182" s="46" t="s">
        <v>251</v>
      </c>
    </row>
    <row r="183" spans="1:8" ht="13.9" hidden="1" x14ac:dyDescent="0.25">
      <c r="A183" s="76" t="s">
        <v>227</v>
      </c>
      <c r="B183" s="46" t="s">
        <v>228</v>
      </c>
      <c r="C183" s="47"/>
      <c r="D183" s="47"/>
      <c r="E183" s="47"/>
      <c r="F183" s="47"/>
      <c r="G183" s="46">
        <f t="shared" si="3"/>
        <v>0</v>
      </c>
      <c r="H183" s="46"/>
    </row>
    <row r="184" spans="1:8" x14ac:dyDescent="0.25">
      <c r="A184" s="84" t="s">
        <v>114</v>
      </c>
      <c r="B184" s="85" t="s">
        <v>138</v>
      </c>
      <c r="C184" s="47">
        <v>16850</v>
      </c>
      <c r="D184" s="47">
        <v>17400</v>
      </c>
      <c r="E184" s="47">
        <v>19380</v>
      </c>
      <c r="F184" s="47">
        <v>19380</v>
      </c>
      <c r="G184" s="46">
        <f t="shared" si="3"/>
        <v>0</v>
      </c>
      <c r="H184" s="46"/>
    </row>
    <row r="185" spans="1:8" ht="15.75" thickBot="1" x14ac:dyDescent="0.3">
      <c r="A185" s="187" t="s">
        <v>154</v>
      </c>
      <c r="B185" s="188"/>
      <c r="C185" s="92">
        <f>C68+C75+C78+C86+C94+C106+C112+C147+C171</f>
        <v>13943692</v>
      </c>
      <c r="D185" s="92">
        <f>D68+D75+D78+D86+D94+D106+D112+D147+D171</f>
        <v>15081677</v>
      </c>
      <c r="E185" s="92">
        <f>E68+E75+E78+E86+E94+E106+E112+E147+E171</f>
        <v>15294710</v>
      </c>
      <c r="F185" s="92">
        <f>F68+F75+F78+F86+F94+F106+F112+F147+F171</f>
        <v>15279923</v>
      </c>
      <c r="G185" s="46">
        <f t="shared" si="3"/>
        <v>-14787</v>
      </c>
      <c r="H185" s="46"/>
    </row>
    <row r="186" spans="1:8" x14ac:dyDescent="0.25">
      <c r="C186" s="29" t="s">
        <v>234</v>
      </c>
      <c r="D186" s="46">
        <f>D30+D43+D49+D56</f>
        <v>15081677</v>
      </c>
      <c r="E186" s="46">
        <f>E30+E43+E49+E56</f>
        <v>15294710</v>
      </c>
      <c r="F186" s="46">
        <f>F30+F43+F49+F56</f>
        <v>15279923</v>
      </c>
      <c r="H186" s="46"/>
    </row>
    <row r="187" spans="1:8" x14ac:dyDescent="0.25">
      <c r="D187" s="46">
        <f>D185-D186</f>
        <v>0</v>
      </c>
      <c r="E187" s="46">
        <f>E185-E186</f>
        <v>0</v>
      </c>
      <c r="F187" s="46">
        <f>F185-F186</f>
        <v>0</v>
      </c>
      <c r="H187" s="46"/>
    </row>
  </sheetData>
  <mergeCells count="3">
    <mergeCell ref="A67:B67"/>
    <mergeCell ref="A185:B185"/>
    <mergeCell ref="A4:B4"/>
  </mergeCells>
  <phoneticPr fontId="22" type="noConversion"/>
  <pageMargins left="0.7" right="0.7" top="0.75" bottom="0.75" header="0.3" footer="0.3"/>
  <pageSetup paperSize="8" scale="95" fitToHeight="0" orientation="landscape" r:id="rId1"/>
  <headerFooter differentOddEven="1" differentFirst="1">
    <firstHeader xml:space="preserve">&amp;RLisa
Mulgi Vallavolikogu
.....................2023. a.
määrusele nr. 
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C25CD-8B8E-48FF-97E3-C1645B24B047}">
  <sheetPr codeName="Leht2"/>
  <dimension ref="A1:D60"/>
  <sheetViews>
    <sheetView topLeftCell="A19" workbookViewId="0">
      <selection activeCell="A47" sqref="A47"/>
    </sheetView>
  </sheetViews>
  <sheetFormatPr defaultRowHeight="14.25" customHeight="1" x14ac:dyDescent="0.25"/>
  <cols>
    <col min="1" max="1" width="73.42578125" customWidth="1"/>
    <col min="2" max="2" width="11.140625" customWidth="1"/>
    <col min="3" max="4" width="9.7109375" bestFit="1" customWidth="1"/>
  </cols>
  <sheetData>
    <row r="1" spans="1:4" ht="14.25" customHeight="1" x14ac:dyDescent="0.25">
      <c r="A1" s="11"/>
      <c r="B1" s="13"/>
    </row>
    <row r="2" spans="1:4" ht="14.25" customHeight="1" x14ac:dyDescent="0.25">
      <c r="A2" s="12"/>
      <c r="B2" s="10"/>
    </row>
    <row r="3" spans="1:4" ht="14.25" customHeight="1" x14ac:dyDescent="0.25">
      <c r="A3" s="9"/>
      <c r="B3" s="10"/>
      <c r="C3" s="15"/>
    </row>
    <row r="4" spans="1:4" ht="14.25" customHeight="1" x14ac:dyDescent="0.25">
      <c r="A4" s="9"/>
      <c r="B4" s="10"/>
    </row>
    <row r="5" spans="1:4" ht="14.25" customHeight="1" x14ac:dyDescent="0.25">
      <c r="A5" s="9"/>
      <c r="B5" s="10"/>
    </row>
    <row r="6" spans="1:4" ht="14.25" customHeight="1" x14ac:dyDescent="0.25">
      <c r="A6" s="9"/>
      <c r="B6" s="10"/>
    </row>
    <row r="7" spans="1:4" ht="14.25" customHeight="1" x14ac:dyDescent="0.25">
      <c r="A7" s="9"/>
      <c r="B7" s="10"/>
      <c r="D7" s="15"/>
    </row>
    <row r="8" spans="1:4" ht="14.25" customHeight="1" x14ac:dyDescent="0.25">
      <c r="A8" s="9"/>
      <c r="B8" s="10"/>
    </row>
    <row r="9" spans="1:4" ht="14.25" customHeight="1" x14ac:dyDescent="0.25">
      <c r="A9" s="9"/>
      <c r="B9" s="9"/>
    </row>
    <row r="10" spans="1:4" ht="14.25" customHeight="1" x14ac:dyDescent="0.25">
      <c r="A10" s="12"/>
      <c r="B10" s="10"/>
    </row>
    <row r="11" spans="1:4" ht="14.25" customHeight="1" x14ac:dyDescent="0.25">
      <c r="A11" s="9"/>
      <c r="B11" s="10"/>
    </row>
    <row r="12" spans="1:4" ht="14.25" customHeight="1" x14ac:dyDescent="0.25">
      <c r="A12" s="9"/>
      <c r="B12" s="10"/>
    </row>
    <row r="13" spans="1:4" ht="14.25" customHeight="1" x14ac:dyDescent="0.25">
      <c r="A13" s="9"/>
      <c r="B13" s="10"/>
    </row>
    <row r="14" spans="1:4" ht="14.25" customHeight="1" x14ac:dyDescent="0.25">
      <c r="A14" s="9"/>
      <c r="B14" s="9"/>
    </row>
    <row r="15" spans="1:4" ht="14.25" customHeight="1" x14ac:dyDescent="0.25">
      <c r="A15" s="12"/>
      <c r="B15" s="10"/>
    </row>
    <row r="16" spans="1:4" ht="14.25" customHeight="1" x14ac:dyDescent="0.25">
      <c r="A16" s="9"/>
      <c r="B16" s="10"/>
    </row>
    <row r="17" spans="1:2" ht="14.25" customHeight="1" x14ac:dyDescent="0.25">
      <c r="A17" s="9"/>
      <c r="B17" s="10"/>
    </row>
    <row r="18" spans="1:2" ht="14.25" customHeight="1" x14ac:dyDescent="0.25">
      <c r="A18" s="9"/>
      <c r="B18" s="9"/>
    </row>
    <row r="19" spans="1:2" ht="14.25" customHeight="1" x14ac:dyDescent="0.25">
      <c r="A19" s="9"/>
      <c r="B19" s="9"/>
    </row>
    <row r="20" spans="1:2" ht="14.25" customHeight="1" x14ac:dyDescent="0.25">
      <c r="A20" s="12"/>
      <c r="B20" s="10"/>
    </row>
    <row r="21" spans="1:2" ht="14.25" customHeight="1" x14ac:dyDescent="0.25">
      <c r="A21" s="9"/>
      <c r="B21" s="10"/>
    </row>
    <row r="22" spans="1:2" ht="14.25" customHeight="1" x14ac:dyDescent="0.25">
      <c r="A22" s="9"/>
      <c r="B22" s="9"/>
    </row>
    <row r="23" spans="1:2" ht="14.25" customHeight="1" x14ac:dyDescent="0.25">
      <c r="A23" s="9"/>
      <c r="B23" s="10"/>
    </row>
    <row r="24" spans="1:2" ht="14.25" customHeight="1" x14ac:dyDescent="0.25">
      <c r="A24" s="9"/>
      <c r="B24" s="9"/>
    </row>
    <row r="25" spans="1:2" ht="14.25" customHeight="1" x14ac:dyDescent="0.25">
      <c r="A25" s="9"/>
      <c r="B25" s="9"/>
    </row>
    <row r="26" spans="1:2" ht="14.25" customHeight="1" x14ac:dyDescent="0.25">
      <c r="A26" s="12"/>
      <c r="B26" s="10"/>
    </row>
    <row r="27" spans="1:2" ht="14.25" customHeight="1" x14ac:dyDescent="0.25">
      <c r="A27" s="9"/>
      <c r="B27" s="10"/>
    </row>
    <row r="28" spans="1:2" ht="14.25" customHeight="1" x14ac:dyDescent="0.25">
      <c r="A28" s="9"/>
      <c r="B28" s="10"/>
    </row>
    <row r="29" spans="1:2" ht="14.25" customHeight="1" x14ac:dyDescent="0.25">
      <c r="A29" s="9"/>
      <c r="B29" s="9"/>
    </row>
    <row r="30" spans="1:2" ht="14.25" customHeight="1" x14ac:dyDescent="0.25">
      <c r="A30" s="9"/>
      <c r="B30" s="9"/>
    </row>
    <row r="31" spans="1:2" ht="14.25" customHeight="1" x14ac:dyDescent="0.25">
      <c r="A31" s="12"/>
      <c r="B31" s="10"/>
    </row>
    <row r="32" spans="1:2" ht="14.25" customHeight="1" x14ac:dyDescent="0.25">
      <c r="A32" s="9"/>
      <c r="B32" s="10"/>
    </row>
    <row r="33" spans="1:2" ht="14.25" customHeight="1" x14ac:dyDescent="0.25">
      <c r="A33" s="9"/>
      <c r="B33" s="10"/>
    </row>
    <row r="34" spans="1:2" ht="14.25" customHeight="1" x14ac:dyDescent="0.25">
      <c r="A34" s="9"/>
      <c r="B34" s="10"/>
    </row>
    <row r="35" spans="1:2" ht="14.25" customHeight="1" x14ac:dyDescent="0.25">
      <c r="A35" s="9"/>
      <c r="B35" s="9"/>
    </row>
    <row r="36" spans="1:2" ht="14.25" customHeight="1" x14ac:dyDescent="0.25">
      <c r="A36" s="12"/>
      <c r="B36" s="10"/>
    </row>
    <row r="37" spans="1:2" ht="14.25" customHeight="1" x14ac:dyDescent="0.25">
      <c r="A37" s="9"/>
      <c r="B37" s="10"/>
    </row>
    <row r="38" spans="1:2" ht="14.25" customHeight="1" x14ac:dyDescent="0.25">
      <c r="A38" s="9"/>
      <c r="B38" s="10"/>
    </row>
    <row r="39" spans="1:2" ht="14.25" customHeight="1" x14ac:dyDescent="0.25">
      <c r="A39" s="9"/>
      <c r="B39" s="10"/>
    </row>
    <row r="40" spans="1:2" ht="14.25" customHeight="1" x14ac:dyDescent="0.25">
      <c r="A40" s="9"/>
      <c r="B40" s="9"/>
    </row>
    <row r="41" spans="1:2" ht="14.25" customHeight="1" x14ac:dyDescent="0.25">
      <c r="A41" s="12"/>
      <c r="B41" s="10"/>
    </row>
    <row r="42" spans="1:2" ht="14.25" customHeight="1" x14ac:dyDescent="0.25">
      <c r="A42" s="9"/>
      <c r="B42" s="10"/>
    </row>
    <row r="43" spans="1:2" ht="14.25" customHeight="1" x14ac:dyDescent="0.25">
      <c r="A43" s="9"/>
      <c r="B43" s="10"/>
    </row>
    <row r="44" spans="1:2" ht="14.25" customHeight="1" x14ac:dyDescent="0.25">
      <c r="A44" s="9"/>
      <c r="B44" s="9"/>
    </row>
    <row r="45" spans="1:2" ht="14.25" customHeight="1" x14ac:dyDescent="0.25">
      <c r="A45" s="9"/>
      <c r="B45" s="9"/>
    </row>
    <row r="46" spans="1:2" ht="14.25" customHeight="1" x14ac:dyDescent="0.25">
      <c r="A46" s="12"/>
      <c r="B46" s="10"/>
    </row>
    <row r="47" spans="1:2" ht="14.25" customHeight="1" x14ac:dyDescent="0.25">
      <c r="A47" s="9"/>
      <c r="B47" s="10"/>
    </row>
    <row r="48" spans="1:2" ht="14.25" customHeight="1" x14ac:dyDescent="0.25">
      <c r="A48" s="9"/>
      <c r="B48" s="10"/>
    </row>
    <row r="49" spans="1:2" ht="14.25" customHeight="1" x14ac:dyDescent="0.25">
      <c r="A49" s="9"/>
      <c r="B49" s="10"/>
    </row>
    <row r="50" spans="1:2" ht="14.25" customHeight="1" x14ac:dyDescent="0.25">
      <c r="A50" s="9"/>
      <c r="B50" s="9"/>
    </row>
    <row r="51" spans="1:2" ht="14.25" customHeight="1" x14ac:dyDescent="0.25">
      <c r="A51" s="12"/>
      <c r="B51" s="10"/>
    </row>
    <row r="52" spans="1:2" ht="14.25" customHeight="1" x14ac:dyDescent="0.25">
      <c r="A52" s="9"/>
      <c r="B52" s="10"/>
    </row>
    <row r="53" spans="1:2" ht="14.25" customHeight="1" x14ac:dyDescent="0.25">
      <c r="A53" s="9"/>
      <c r="B53" s="10"/>
    </row>
    <row r="54" spans="1:2" ht="14.25" customHeight="1" x14ac:dyDescent="0.25">
      <c r="A54" s="9"/>
      <c r="B54" s="9"/>
    </row>
    <row r="55" spans="1:2" ht="14.25" customHeight="1" x14ac:dyDescent="0.25">
      <c r="A55" s="9"/>
      <c r="B55" s="9"/>
    </row>
    <row r="56" spans="1:2" ht="14.25" customHeight="1" x14ac:dyDescent="0.25">
      <c r="A56" s="12"/>
      <c r="B56" s="10"/>
    </row>
    <row r="57" spans="1:2" ht="14.25" customHeight="1" x14ac:dyDescent="0.25">
      <c r="A57" s="9"/>
      <c r="B57" s="10"/>
    </row>
    <row r="58" spans="1:2" ht="14.25" customHeight="1" x14ac:dyDescent="0.25">
      <c r="A58" s="9"/>
      <c r="B58" s="10"/>
    </row>
    <row r="59" spans="1:2" ht="14.25" customHeight="1" x14ac:dyDescent="0.25">
      <c r="A59" s="9"/>
      <c r="B59" s="9"/>
    </row>
    <row r="60" spans="1:2" ht="14.25" customHeight="1" x14ac:dyDescent="0.25">
      <c r="A60" s="9"/>
      <c r="B60" s="9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41" r:id="rId3" name="Control 1">
          <controlPr defaultSize="0" r:id="rId4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0</xdr:col>
                <xdr:colOff>914400</xdr:colOff>
                <xdr:row>61</xdr:row>
                <xdr:rowOff>47625</xdr:rowOff>
              </to>
            </anchor>
          </controlPr>
        </control>
      </mc:Choice>
      <mc:Fallback>
        <control shapeId="10241" r:id="rId3" name="Control 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FBBBC-CFAD-4BAF-B453-46D0E248DCA4}">
  <sheetPr codeName="Leht3"/>
  <dimension ref="A1:B88"/>
  <sheetViews>
    <sheetView workbookViewId="0">
      <selection activeCell="A24" sqref="A24"/>
    </sheetView>
  </sheetViews>
  <sheetFormatPr defaultRowHeight="15.75" customHeight="1" x14ac:dyDescent="0.25"/>
  <cols>
    <col min="1" max="1" width="79.7109375" customWidth="1"/>
    <col min="2" max="2" width="14.7109375" customWidth="1"/>
  </cols>
  <sheetData>
    <row r="1" spans="1:2" ht="15.75" customHeight="1" x14ac:dyDescent="0.25">
      <c r="A1" s="11"/>
      <c r="B1" s="13"/>
    </row>
    <row r="2" spans="1:2" ht="15.75" customHeight="1" x14ac:dyDescent="0.25">
      <c r="A2" s="12"/>
      <c r="B2" s="10"/>
    </row>
    <row r="3" spans="1:2" ht="15.75" customHeight="1" x14ac:dyDescent="0.25">
      <c r="A3" s="9"/>
      <c r="B3" s="10"/>
    </row>
    <row r="4" spans="1:2" ht="15.75" customHeight="1" x14ac:dyDescent="0.25">
      <c r="A4" s="9"/>
      <c r="B4" s="10"/>
    </row>
    <row r="5" spans="1:2" ht="15.75" customHeight="1" x14ac:dyDescent="0.25">
      <c r="A5" s="9"/>
      <c r="B5" s="10"/>
    </row>
    <row r="6" spans="1:2" ht="15.75" customHeight="1" x14ac:dyDescent="0.25">
      <c r="A6" s="9"/>
      <c r="B6" s="10"/>
    </row>
    <row r="7" spans="1:2" ht="15.75" customHeight="1" x14ac:dyDescent="0.25">
      <c r="A7" s="9"/>
      <c r="B7" s="9"/>
    </row>
    <row r="8" spans="1:2" ht="15.75" customHeight="1" x14ac:dyDescent="0.25">
      <c r="A8" s="9"/>
      <c r="B8" s="10"/>
    </row>
    <row r="9" spans="1:2" ht="15.75" customHeight="1" x14ac:dyDescent="0.25">
      <c r="A9" s="9"/>
      <c r="B9" s="10"/>
    </row>
    <row r="10" spans="1:2" ht="15.75" customHeight="1" x14ac:dyDescent="0.25">
      <c r="A10" s="9"/>
      <c r="B10" s="10"/>
    </row>
    <row r="11" spans="1:2" ht="15.75" customHeight="1" x14ac:dyDescent="0.25">
      <c r="A11" s="12"/>
      <c r="B11" s="10"/>
    </row>
    <row r="12" spans="1:2" ht="15.75" customHeight="1" x14ac:dyDescent="0.25">
      <c r="A12" s="9"/>
      <c r="B12" s="10"/>
    </row>
    <row r="13" spans="1:2" ht="15.75" customHeight="1" x14ac:dyDescent="0.25">
      <c r="A13" s="9"/>
      <c r="B13" s="10"/>
    </row>
    <row r="14" spans="1:2" ht="15.75" customHeight="1" x14ac:dyDescent="0.25">
      <c r="A14" s="12"/>
      <c r="B14" s="10"/>
    </row>
    <row r="15" spans="1:2" ht="15.75" customHeight="1" x14ac:dyDescent="0.25">
      <c r="A15" s="9"/>
      <c r="B15" s="10"/>
    </row>
    <row r="16" spans="1:2" ht="15.75" customHeight="1" x14ac:dyDescent="0.25">
      <c r="A16" s="9"/>
      <c r="B16" s="10"/>
    </row>
    <row r="17" spans="1:2" ht="15.75" customHeight="1" x14ac:dyDescent="0.25">
      <c r="A17" s="12"/>
      <c r="B17" s="10"/>
    </row>
    <row r="18" spans="1:2" ht="15.75" customHeight="1" x14ac:dyDescent="0.25">
      <c r="A18" s="9"/>
      <c r="B18" s="10"/>
    </row>
    <row r="19" spans="1:2" ht="15.75" customHeight="1" x14ac:dyDescent="0.25">
      <c r="A19" s="9"/>
      <c r="B19" s="10"/>
    </row>
    <row r="20" spans="1:2" ht="15.75" customHeight="1" x14ac:dyDescent="0.25">
      <c r="A20" s="9"/>
      <c r="B20" s="9"/>
    </row>
    <row r="21" spans="1:2" ht="15.75" customHeight="1" x14ac:dyDescent="0.25">
      <c r="A21" s="9"/>
      <c r="B21" s="9"/>
    </row>
    <row r="22" spans="1:2" ht="15.75" customHeight="1" x14ac:dyDescent="0.25">
      <c r="A22" s="9"/>
      <c r="B22" s="9"/>
    </row>
    <row r="23" spans="1:2" ht="15.75" customHeight="1" x14ac:dyDescent="0.25">
      <c r="A23" s="9"/>
      <c r="B23" s="9"/>
    </row>
    <row r="24" spans="1:2" ht="15.75" customHeight="1" x14ac:dyDescent="0.25">
      <c r="A24" s="9"/>
      <c r="B24" s="10"/>
    </row>
    <row r="25" spans="1:2" ht="15.75" customHeight="1" x14ac:dyDescent="0.25">
      <c r="A25" s="12"/>
      <c r="B25" s="10"/>
    </row>
    <row r="26" spans="1:2" ht="15.75" customHeight="1" x14ac:dyDescent="0.25">
      <c r="A26" s="9"/>
      <c r="B26" s="10"/>
    </row>
    <row r="27" spans="1:2" ht="15.75" customHeight="1" x14ac:dyDescent="0.25">
      <c r="A27" s="9"/>
      <c r="B27" s="10"/>
    </row>
    <row r="28" spans="1:2" ht="15.75" customHeight="1" x14ac:dyDescent="0.25">
      <c r="A28" s="12"/>
      <c r="B28" s="10"/>
    </row>
    <row r="29" spans="1:2" ht="15.75" customHeight="1" x14ac:dyDescent="0.25">
      <c r="A29" s="9"/>
      <c r="B29" s="10"/>
    </row>
    <row r="30" spans="1:2" ht="15.75" customHeight="1" x14ac:dyDescent="0.25">
      <c r="A30" s="9"/>
      <c r="B30" s="10"/>
    </row>
    <row r="31" spans="1:2" ht="15.75" customHeight="1" x14ac:dyDescent="0.25">
      <c r="A31" s="12"/>
      <c r="B31" s="10"/>
    </row>
    <row r="32" spans="1:2" ht="15.75" customHeight="1" x14ac:dyDescent="0.25">
      <c r="A32" s="9"/>
      <c r="B32" s="10"/>
    </row>
    <row r="33" spans="1:2" ht="15.75" customHeight="1" x14ac:dyDescent="0.25">
      <c r="A33" s="9"/>
      <c r="B33" s="10"/>
    </row>
    <row r="34" spans="1:2" ht="15.75" customHeight="1" x14ac:dyDescent="0.25">
      <c r="A34" s="12"/>
      <c r="B34" s="9"/>
    </row>
    <row r="35" spans="1:2" ht="15.75" customHeight="1" x14ac:dyDescent="0.25">
      <c r="A35" s="9"/>
      <c r="B35" s="9"/>
    </row>
    <row r="36" spans="1:2" ht="15.75" customHeight="1" x14ac:dyDescent="0.25">
      <c r="A36" s="9"/>
      <c r="B36" s="9"/>
    </row>
    <row r="37" spans="1:2" ht="15.75" customHeight="1" x14ac:dyDescent="0.25">
      <c r="A37" s="12"/>
      <c r="B37" s="9"/>
    </row>
    <row r="38" spans="1:2" ht="15.75" customHeight="1" x14ac:dyDescent="0.25">
      <c r="A38" s="9"/>
      <c r="B38" s="9"/>
    </row>
    <row r="39" spans="1:2" ht="15.75" customHeight="1" x14ac:dyDescent="0.25">
      <c r="A39" s="9"/>
      <c r="B39" s="9"/>
    </row>
    <row r="40" spans="1:2" ht="15.75" customHeight="1" x14ac:dyDescent="0.25">
      <c r="A40" s="12"/>
      <c r="B40" s="10"/>
    </row>
    <row r="41" spans="1:2" ht="15.75" customHeight="1" x14ac:dyDescent="0.25">
      <c r="A41" s="9"/>
      <c r="B41" s="10"/>
    </row>
    <row r="42" spans="1:2" ht="15.75" customHeight="1" x14ac:dyDescent="0.25">
      <c r="A42" s="9"/>
      <c r="B42" s="10"/>
    </row>
    <row r="43" spans="1:2" ht="15.75" customHeight="1" x14ac:dyDescent="0.25">
      <c r="A43" s="12"/>
      <c r="B43" s="10"/>
    </row>
    <row r="44" spans="1:2" ht="15.75" customHeight="1" x14ac:dyDescent="0.25">
      <c r="A44" s="9"/>
      <c r="B44" s="10"/>
    </row>
    <row r="45" spans="1:2" ht="15.75" customHeight="1" x14ac:dyDescent="0.25">
      <c r="A45" s="9"/>
      <c r="B45" s="10"/>
    </row>
    <row r="46" spans="1:2" ht="15.75" customHeight="1" x14ac:dyDescent="0.25">
      <c r="A46" s="12"/>
      <c r="B46" s="9"/>
    </row>
    <row r="47" spans="1:2" ht="15.75" customHeight="1" x14ac:dyDescent="0.25">
      <c r="A47" s="9"/>
      <c r="B47" s="9"/>
    </row>
    <row r="48" spans="1:2" ht="15.75" customHeight="1" x14ac:dyDescent="0.25">
      <c r="A48" s="9"/>
      <c r="B48" s="9"/>
    </row>
    <row r="49" spans="1:2" ht="15.75" customHeight="1" x14ac:dyDescent="0.25">
      <c r="A49" s="12"/>
      <c r="B49" s="10"/>
    </row>
    <row r="50" spans="1:2" ht="15.75" customHeight="1" x14ac:dyDescent="0.25">
      <c r="A50" s="9"/>
      <c r="B50" s="10"/>
    </row>
    <row r="51" spans="1:2" ht="15.75" customHeight="1" x14ac:dyDescent="0.25">
      <c r="A51" s="9"/>
      <c r="B51" s="10"/>
    </row>
    <row r="52" spans="1:2" ht="15.75" customHeight="1" x14ac:dyDescent="0.25">
      <c r="A52" s="12"/>
      <c r="B52" s="9"/>
    </row>
    <row r="53" spans="1:2" ht="15.75" customHeight="1" x14ac:dyDescent="0.25">
      <c r="A53" s="9"/>
      <c r="B53" s="9"/>
    </row>
    <row r="54" spans="1:2" ht="15.75" customHeight="1" x14ac:dyDescent="0.25">
      <c r="A54" s="9"/>
      <c r="B54" s="9"/>
    </row>
    <row r="55" spans="1:2" ht="15.75" customHeight="1" x14ac:dyDescent="0.25">
      <c r="A55" s="12"/>
      <c r="B55" s="9"/>
    </row>
    <row r="56" spans="1:2" ht="15.75" customHeight="1" x14ac:dyDescent="0.25">
      <c r="A56" s="9"/>
      <c r="B56" s="9"/>
    </row>
    <row r="57" spans="1:2" ht="15.75" customHeight="1" x14ac:dyDescent="0.25">
      <c r="A57" s="9"/>
      <c r="B57" s="9"/>
    </row>
    <row r="58" spans="1:2" ht="15.75" customHeight="1" x14ac:dyDescent="0.25">
      <c r="A58" s="12"/>
      <c r="B58" s="10"/>
    </row>
    <row r="59" spans="1:2" ht="15.75" customHeight="1" x14ac:dyDescent="0.25">
      <c r="A59" s="9"/>
      <c r="B59" s="10"/>
    </row>
    <row r="60" spans="1:2" ht="15.75" customHeight="1" x14ac:dyDescent="0.25">
      <c r="A60" s="9"/>
      <c r="B60" s="10"/>
    </row>
    <row r="61" spans="1:2" ht="15.75" customHeight="1" x14ac:dyDescent="0.25">
      <c r="A61" s="9"/>
      <c r="B61" s="10"/>
    </row>
    <row r="62" spans="1:2" ht="15.75" customHeight="1" x14ac:dyDescent="0.25">
      <c r="A62" s="9"/>
      <c r="B62" s="10"/>
    </row>
    <row r="63" spans="1:2" ht="15.75" customHeight="1" x14ac:dyDescent="0.25">
      <c r="A63" s="9"/>
      <c r="B63" s="10"/>
    </row>
    <row r="64" spans="1:2" ht="15.75" customHeight="1" x14ac:dyDescent="0.25">
      <c r="A64" s="12"/>
      <c r="B64" s="10"/>
    </row>
    <row r="65" spans="1:2" ht="15.75" customHeight="1" x14ac:dyDescent="0.25">
      <c r="A65" s="9"/>
      <c r="B65" s="10"/>
    </row>
    <row r="66" spans="1:2" ht="15.75" customHeight="1" x14ac:dyDescent="0.25">
      <c r="A66" s="9"/>
      <c r="B66" s="10"/>
    </row>
    <row r="67" spans="1:2" ht="15.75" customHeight="1" x14ac:dyDescent="0.25">
      <c r="A67" s="9"/>
      <c r="B67" s="10"/>
    </row>
    <row r="68" spans="1:2" ht="15.75" customHeight="1" x14ac:dyDescent="0.25">
      <c r="A68" s="12"/>
      <c r="B68" s="10"/>
    </row>
    <row r="69" spans="1:2" ht="15.75" customHeight="1" x14ac:dyDescent="0.25">
      <c r="A69" s="9"/>
      <c r="B69" s="10"/>
    </row>
    <row r="70" spans="1:2" ht="15.75" customHeight="1" x14ac:dyDescent="0.25">
      <c r="A70" s="9"/>
      <c r="B70" s="9"/>
    </row>
    <row r="71" spans="1:2" ht="15.75" customHeight="1" x14ac:dyDescent="0.25">
      <c r="A71" s="9"/>
      <c r="B71" s="10"/>
    </row>
    <row r="72" spans="1:2" ht="15.75" customHeight="1" x14ac:dyDescent="0.25">
      <c r="A72" s="9"/>
      <c r="B72" s="9"/>
    </row>
    <row r="73" spans="1:2" ht="15.75" customHeight="1" x14ac:dyDescent="0.25">
      <c r="A73" s="9"/>
      <c r="B73" s="10"/>
    </row>
    <row r="74" spans="1:2" ht="15.75" customHeight="1" x14ac:dyDescent="0.25">
      <c r="A74" s="12"/>
      <c r="B74" s="10"/>
    </row>
    <row r="75" spans="1:2" ht="15.75" customHeight="1" x14ac:dyDescent="0.25">
      <c r="A75" s="9"/>
      <c r="B75" s="10"/>
    </row>
    <row r="76" spans="1:2" ht="15.75" customHeight="1" x14ac:dyDescent="0.25">
      <c r="A76" s="9"/>
      <c r="B76" s="10"/>
    </row>
    <row r="77" spans="1:2" ht="15.75" customHeight="1" x14ac:dyDescent="0.25">
      <c r="A77" s="12"/>
      <c r="B77" s="9"/>
    </row>
    <row r="78" spans="1:2" ht="15.75" customHeight="1" x14ac:dyDescent="0.25">
      <c r="A78" s="9"/>
      <c r="B78" s="9"/>
    </row>
    <row r="79" spans="1:2" ht="15.75" customHeight="1" x14ac:dyDescent="0.25">
      <c r="A79" s="9"/>
      <c r="B79" s="9"/>
    </row>
    <row r="80" spans="1:2" ht="15.75" customHeight="1" x14ac:dyDescent="0.25">
      <c r="A80" s="12"/>
      <c r="B80" s="10"/>
    </row>
    <row r="81" spans="1:2" ht="15.75" customHeight="1" x14ac:dyDescent="0.25">
      <c r="A81" s="9"/>
      <c r="B81" s="10"/>
    </row>
    <row r="82" spans="1:2" ht="15.75" customHeight="1" x14ac:dyDescent="0.25">
      <c r="A82" s="9"/>
      <c r="B82" s="10"/>
    </row>
    <row r="83" spans="1:2" ht="15.75" customHeight="1" x14ac:dyDescent="0.25">
      <c r="A83" s="12"/>
      <c r="B83" s="10"/>
    </row>
    <row r="84" spans="1:2" ht="15.75" customHeight="1" x14ac:dyDescent="0.25">
      <c r="A84" s="9"/>
      <c r="B84" s="10"/>
    </row>
    <row r="85" spans="1:2" ht="15.75" customHeight="1" x14ac:dyDescent="0.25">
      <c r="A85" s="9"/>
      <c r="B85" s="10"/>
    </row>
    <row r="86" spans="1:2" ht="15.75" customHeight="1" x14ac:dyDescent="0.25">
      <c r="A86" s="12"/>
      <c r="B86" s="10"/>
    </row>
    <row r="87" spans="1:2" ht="15.75" customHeight="1" x14ac:dyDescent="0.25">
      <c r="A87" s="9"/>
      <c r="B87" s="10"/>
    </row>
    <row r="88" spans="1:2" ht="15.75" customHeight="1" x14ac:dyDescent="0.25">
      <c r="A88" s="9"/>
      <c r="B88" s="10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1265" r:id="rId3" name="Control 1">
          <controlPr defaultSize="0" r:id="rId4">
            <anchor moveWithCells="1">
              <from>
                <xdr:col>0</xdr:col>
                <xdr:colOff>0</xdr:colOff>
                <xdr:row>88</xdr:row>
                <xdr:rowOff>0</xdr:rowOff>
              </from>
              <to>
                <xdr:col>0</xdr:col>
                <xdr:colOff>914400</xdr:colOff>
                <xdr:row>89</xdr:row>
                <xdr:rowOff>28575</xdr:rowOff>
              </to>
            </anchor>
          </controlPr>
        </control>
      </mc:Choice>
      <mc:Fallback>
        <control shapeId="11265" r:id="rId3" name="Control 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9"/>
  <sheetViews>
    <sheetView zoomScale="115" zoomScaleNormal="115" workbookViewId="0">
      <selection activeCell="B22" sqref="B22"/>
    </sheetView>
  </sheetViews>
  <sheetFormatPr defaultColWidth="64.28515625" defaultRowHeight="15" customHeight="1" x14ac:dyDescent="0.25"/>
  <cols>
    <col min="1" max="1" width="7" customWidth="1"/>
    <col min="3" max="3" width="14.85546875" customWidth="1"/>
  </cols>
  <sheetData>
    <row r="1" spans="1:9" ht="15" customHeight="1" x14ac:dyDescent="0.3">
      <c r="A1" s="191"/>
      <c r="B1" s="191"/>
      <c r="C1" s="24"/>
      <c r="D1" s="4"/>
      <c r="E1" s="2"/>
      <c r="F1" s="2"/>
      <c r="G1" s="2"/>
      <c r="H1" s="2"/>
      <c r="I1" s="2"/>
    </row>
    <row r="2" spans="1:9" ht="15" customHeight="1" x14ac:dyDescent="0.3">
      <c r="A2" s="25"/>
      <c r="B2" s="25"/>
      <c r="C2" s="24"/>
      <c r="D2" s="6"/>
      <c r="E2" s="2"/>
      <c r="F2" s="2"/>
      <c r="G2" s="2"/>
      <c r="H2" s="2"/>
      <c r="I2" s="2"/>
    </row>
    <row r="3" spans="1:9" ht="15" customHeight="1" x14ac:dyDescent="0.3">
      <c r="A3" s="25"/>
      <c r="B3" s="25"/>
      <c r="C3" s="24"/>
      <c r="D3" s="8"/>
      <c r="E3" s="2"/>
      <c r="F3" s="2"/>
      <c r="G3" s="2"/>
      <c r="H3" s="2"/>
      <c r="I3" s="2"/>
    </row>
    <row r="4" spans="1:9" ht="15" customHeight="1" x14ac:dyDescent="0.3">
      <c r="A4" s="25"/>
      <c r="B4" s="25"/>
      <c r="C4" s="24"/>
      <c r="D4" s="6"/>
      <c r="E4" s="2"/>
      <c r="F4" s="2"/>
      <c r="G4" s="2"/>
      <c r="H4" s="2"/>
      <c r="I4" s="2"/>
    </row>
    <row r="5" spans="1:9" ht="15" customHeight="1" x14ac:dyDescent="0.3">
      <c r="A5" s="25"/>
      <c r="B5" s="25"/>
      <c r="C5" s="25"/>
      <c r="D5" s="8"/>
      <c r="E5" s="2"/>
      <c r="F5" s="2"/>
      <c r="G5" s="2"/>
      <c r="H5" s="2"/>
      <c r="I5" s="2"/>
    </row>
    <row r="6" spans="1:9" ht="15" customHeight="1" x14ac:dyDescent="0.3">
      <c r="A6" s="25"/>
      <c r="B6" s="25"/>
      <c r="C6" s="24"/>
      <c r="D6" s="6"/>
      <c r="E6" s="2"/>
      <c r="F6" s="2"/>
      <c r="G6" s="2"/>
      <c r="H6" s="2"/>
      <c r="I6" s="2"/>
    </row>
    <row r="7" spans="1:9" ht="15" customHeight="1" x14ac:dyDescent="0.3">
      <c r="A7" s="25"/>
      <c r="B7" s="25"/>
      <c r="C7" s="24"/>
      <c r="D7" s="8"/>
      <c r="E7" s="2"/>
      <c r="F7" s="2"/>
      <c r="G7" s="2"/>
      <c r="H7" s="2"/>
      <c r="I7" s="2"/>
    </row>
    <row r="8" spans="1:9" ht="15" customHeight="1" x14ac:dyDescent="0.3">
      <c r="A8" s="25"/>
      <c r="B8" s="25"/>
      <c r="C8" s="24"/>
      <c r="D8" s="6"/>
      <c r="E8" s="2"/>
      <c r="F8" s="2"/>
      <c r="G8" s="2"/>
      <c r="H8" s="2"/>
      <c r="I8" s="2"/>
    </row>
    <row r="9" spans="1:9" ht="15" customHeight="1" x14ac:dyDescent="0.3">
      <c r="A9" s="26"/>
      <c r="B9" s="26"/>
      <c r="C9" s="26"/>
      <c r="D9" s="8"/>
      <c r="E9" s="2"/>
      <c r="F9" s="2"/>
      <c r="G9" s="2"/>
      <c r="H9" s="2"/>
      <c r="I9" s="2"/>
    </row>
    <row r="10" spans="1:9" ht="15" customHeight="1" x14ac:dyDescent="0.3">
      <c r="A10" s="27"/>
      <c r="B10" s="27"/>
      <c r="C10" s="27"/>
      <c r="D10" s="6"/>
      <c r="E10" s="2"/>
      <c r="F10" s="2"/>
      <c r="G10" s="2"/>
      <c r="H10" s="2"/>
      <c r="I10" s="2"/>
    </row>
    <row r="11" spans="1:9" ht="15" customHeight="1" x14ac:dyDescent="0.3">
      <c r="A11" s="26"/>
      <c r="B11" s="26"/>
      <c r="C11" s="26"/>
      <c r="D11" s="8"/>
      <c r="E11" s="2"/>
      <c r="F11" s="2"/>
      <c r="G11" s="2"/>
      <c r="H11" s="2"/>
      <c r="I11" s="2"/>
    </row>
    <row r="12" spans="1:9" ht="15" customHeight="1" x14ac:dyDescent="0.3">
      <c r="A12" s="27"/>
      <c r="B12" s="27"/>
      <c r="C12" s="27"/>
      <c r="D12" s="6"/>
      <c r="E12" s="2"/>
      <c r="F12" s="2"/>
      <c r="G12" s="2"/>
      <c r="H12" s="2"/>
      <c r="I12" s="2"/>
    </row>
    <row r="13" spans="1:9" ht="15" customHeight="1" x14ac:dyDescent="0.3">
      <c r="A13" s="26"/>
      <c r="B13" s="26"/>
      <c r="C13" s="26"/>
      <c r="D13" s="8"/>
      <c r="E13" s="2"/>
      <c r="F13" s="2"/>
      <c r="G13" s="2"/>
      <c r="H13" s="2"/>
      <c r="I13" s="2"/>
    </row>
    <row r="14" spans="1:9" ht="15" customHeight="1" x14ac:dyDescent="0.3">
      <c r="A14" s="27"/>
      <c r="B14" s="27"/>
      <c r="C14" s="27"/>
      <c r="D14" s="6"/>
      <c r="E14" s="2"/>
      <c r="F14" s="2"/>
      <c r="G14" s="2"/>
      <c r="H14" s="2"/>
      <c r="I14" s="2"/>
    </row>
    <row r="15" spans="1:9" ht="15" customHeight="1" x14ac:dyDescent="0.3">
      <c r="A15" s="7"/>
      <c r="B15" s="7"/>
      <c r="C15" s="7"/>
      <c r="D15" s="8"/>
      <c r="E15" s="2"/>
      <c r="F15" s="2"/>
      <c r="G15" s="2"/>
      <c r="H15" s="2"/>
      <c r="I15" s="2"/>
    </row>
    <row r="16" spans="1:9" ht="15" customHeight="1" x14ac:dyDescent="0.3">
      <c r="A16" s="5"/>
      <c r="B16" s="5"/>
      <c r="C16" s="5"/>
      <c r="D16" s="6"/>
      <c r="E16" s="2"/>
      <c r="F16" s="2"/>
      <c r="G16" s="2"/>
      <c r="H16" s="2"/>
      <c r="I16" s="2"/>
    </row>
    <row r="17" spans="1:9" ht="15" customHeight="1" x14ac:dyDescent="0.3">
      <c r="A17" s="7"/>
      <c r="B17" s="7"/>
      <c r="C17" s="7"/>
      <c r="D17" s="8"/>
      <c r="E17" s="2"/>
      <c r="F17" s="2"/>
      <c r="G17" s="2"/>
      <c r="H17" s="2"/>
      <c r="I17" s="2"/>
    </row>
    <row r="18" spans="1:9" ht="15" customHeight="1" x14ac:dyDescent="0.3">
      <c r="A18" s="5"/>
      <c r="B18" s="5"/>
      <c r="C18" s="5"/>
      <c r="D18" s="6"/>
      <c r="E18" s="2"/>
      <c r="F18" s="2"/>
      <c r="G18" s="2"/>
      <c r="H18" s="2"/>
      <c r="I18" s="2"/>
    </row>
    <row r="19" spans="1:9" ht="15" customHeight="1" x14ac:dyDescent="0.3">
      <c r="A19" s="7"/>
      <c r="B19" s="7"/>
      <c r="C19" s="7"/>
      <c r="D19" s="8"/>
      <c r="E19" s="2"/>
      <c r="F19" s="2"/>
      <c r="G19" s="2"/>
      <c r="H19" s="2"/>
      <c r="I19" s="2"/>
    </row>
    <row r="20" spans="1:9" ht="15" customHeight="1" x14ac:dyDescent="0.3">
      <c r="A20" s="5"/>
      <c r="B20" s="5"/>
      <c r="C20" s="5"/>
      <c r="D20" s="6"/>
      <c r="E20" s="2"/>
      <c r="F20" s="2"/>
      <c r="G20" s="2"/>
      <c r="H20" s="2"/>
      <c r="I20" s="2"/>
    </row>
    <row r="21" spans="1:9" ht="15" customHeight="1" x14ac:dyDescent="0.3">
      <c r="A21" s="7"/>
      <c r="B21" s="7"/>
      <c r="C21" s="7"/>
      <c r="D21" s="8"/>
      <c r="E21" s="2"/>
      <c r="F21" s="2"/>
      <c r="G21" s="2"/>
      <c r="H21" s="2"/>
      <c r="I21" s="2"/>
    </row>
    <row r="22" spans="1:9" ht="15" customHeight="1" x14ac:dyDescent="0.3">
      <c r="A22" s="5"/>
      <c r="B22" s="5"/>
      <c r="C22" s="5"/>
      <c r="D22" s="6"/>
      <c r="E22" s="2"/>
      <c r="F22" s="2"/>
      <c r="G22" s="2"/>
      <c r="H22" s="2"/>
      <c r="I22" s="2"/>
    </row>
    <row r="23" spans="1:9" ht="15" customHeight="1" x14ac:dyDescent="0.3">
      <c r="A23" s="7"/>
      <c r="B23" s="7"/>
      <c r="C23" s="7"/>
      <c r="D23" s="8"/>
      <c r="E23" s="2"/>
      <c r="F23" s="2"/>
      <c r="G23" s="2"/>
      <c r="H23" s="2"/>
      <c r="I23" s="2"/>
    </row>
    <row r="24" spans="1:9" ht="15" customHeight="1" x14ac:dyDescent="0.3">
      <c r="A24" s="5"/>
      <c r="B24" s="5"/>
      <c r="C24" s="5"/>
      <c r="D24" s="6"/>
      <c r="E24" s="2"/>
      <c r="F24" s="2"/>
      <c r="G24" s="2"/>
      <c r="H24" s="2"/>
      <c r="I24" s="2"/>
    </row>
    <row r="25" spans="1:9" ht="15" customHeight="1" x14ac:dyDescent="0.3">
      <c r="A25" s="7"/>
      <c r="B25" s="7"/>
      <c r="C25" s="7"/>
      <c r="D25" s="8"/>
      <c r="E25" s="2"/>
      <c r="F25" s="2"/>
      <c r="G25" s="2"/>
      <c r="H25" s="2"/>
      <c r="I25" s="2"/>
    </row>
    <row r="26" spans="1:9" ht="15" customHeight="1" x14ac:dyDescent="0.3">
      <c r="A26" s="5"/>
      <c r="B26" s="5"/>
      <c r="C26" s="5"/>
      <c r="D26" s="6"/>
      <c r="E26" s="2"/>
      <c r="F26" s="2"/>
      <c r="G26" s="2"/>
      <c r="H26" s="2"/>
      <c r="I26" s="2"/>
    </row>
    <row r="27" spans="1:9" ht="15" customHeight="1" x14ac:dyDescent="0.3">
      <c r="A27" s="7"/>
      <c r="B27" s="7"/>
      <c r="C27" s="7"/>
      <c r="D27" s="8"/>
      <c r="E27" s="2"/>
      <c r="F27" s="2"/>
      <c r="G27" s="2"/>
      <c r="H27" s="2"/>
      <c r="I27" s="2"/>
    </row>
    <row r="28" spans="1:9" ht="15" customHeight="1" x14ac:dyDescent="0.3">
      <c r="A28" s="5"/>
      <c r="B28" s="5"/>
      <c r="C28" s="5"/>
      <c r="D28" s="6"/>
      <c r="E28" s="2"/>
      <c r="F28" s="2"/>
      <c r="G28" s="2"/>
      <c r="H28" s="2"/>
      <c r="I28" s="2"/>
    </row>
    <row r="29" spans="1:9" ht="15" customHeight="1" x14ac:dyDescent="0.3">
      <c r="A29" s="7"/>
      <c r="B29" s="7"/>
      <c r="C29" s="7"/>
      <c r="D29" s="8"/>
      <c r="E29" s="2"/>
      <c r="F29" s="2"/>
      <c r="G29" s="2"/>
      <c r="H29" s="2"/>
      <c r="I29" s="2"/>
    </row>
    <row r="30" spans="1:9" ht="15" customHeight="1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9" ht="15" customHeight="1" x14ac:dyDescent="0.3">
      <c r="A31" s="2"/>
      <c r="B31" s="2"/>
      <c r="C31" s="2"/>
      <c r="D31" s="2"/>
      <c r="E31" s="2"/>
      <c r="F31" s="2"/>
      <c r="G31" s="2"/>
      <c r="H31" s="2"/>
      <c r="I31" s="2"/>
    </row>
    <row r="32" spans="1:9" ht="15" customHeight="1" x14ac:dyDescent="0.3">
      <c r="A32" s="2"/>
      <c r="B32" s="2"/>
      <c r="C32" s="2"/>
      <c r="D32" s="2"/>
      <c r="E32" s="2"/>
      <c r="F32" s="2"/>
      <c r="G32" s="2"/>
      <c r="H32" s="2"/>
      <c r="I32" s="2"/>
    </row>
    <row r="33" spans="1:9" ht="15" customHeight="1" x14ac:dyDescent="0.3">
      <c r="A33" s="2"/>
      <c r="B33" s="2"/>
      <c r="C33" s="2"/>
      <c r="D33" s="2"/>
      <c r="E33" s="2"/>
      <c r="F33" s="2"/>
      <c r="G33" s="2"/>
      <c r="H33" s="2"/>
      <c r="I33" s="2"/>
    </row>
    <row r="34" spans="1:9" ht="15" customHeight="1" x14ac:dyDescent="0.3">
      <c r="A34" s="2"/>
      <c r="B34" s="2"/>
      <c r="C34" s="2"/>
      <c r="D34" s="2"/>
      <c r="E34" s="2"/>
      <c r="F34" s="2"/>
      <c r="G34" s="2"/>
      <c r="H34" s="2"/>
      <c r="I34" s="2"/>
    </row>
    <row r="35" spans="1:9" ht="15" customHeight="1" x14ac:dyDescent="0.3">
      <c r="A35" s="2"/>
      <c r="B35" s="2"/>
      <c r="C35" s="2"/>
      <c r="D35" s="2"/>
      <c r="E35" s="2"/>
      <c r="F35" s="2"/>
      <c r="G35" s="2"/>
      <c r="H35" s="2"/>
      <c r="I35" s="2"/>
    </row>
    <row r="36" spans="1:9" ht="15" customHeight="1" x14ac:dyDescent="0.3">
      <c r="A36" s="2"/>
      <c r="B36" s="2"/>
      <c r="C36" s="2"/>
      <c r="D36" s="2"/>
      <c r="E36" s="2"/>
      <c r="F36" s="2"/>
      <c r="G36" s="2"/>
      <c r="H36" s="2"/>
      <c r="I36" s="2"/>
    </row>
    <row r="37" spans="1:9" ht="15" customHeight="1" x14ac:dyDescent="0.3">
      <c r="A37" s="2"/>
      <c r="B37" s="2"/>
      <c r="C37" s="2"/>
      <c r="D37" s="2"/>
      <c r="E37" s="2"/>
      <c r="F37" s="2"/>
      <c r="G37" s="2"/>
      <c r="H37" s="2"/>
      <c r="I37" s="2"/>
    </row>
    <row r="38" spans="1:9" ht="15" customHeight="1" x14ac:dyDescent="0.3">
      <c r="A38" s="2"/>
      <c r="B38" s="2"/>
      <c r="C38" s="2"/>
      <c r="D38" s="2"/>
      <c r="E38" s="2"/>
      <c r="F38" s="2"/>
      <c r="G38" s="2"/>
      <c r="H38" s="2"/>
      <c r="I38" s="2"/>
    </row>
    <row r="39" spans="1:9" ht="15" customHeight="1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ht="15" customHeight="1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9" ht="15" customHeight="1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15" customHeight="1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ht="15" customHeight="1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ht="15" customHeight="1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15" customHeight="1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15" customHeight="1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15" customHeight="1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15" customHeight="1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15" customHeight="1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15" customHeight="1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15" customHeight="1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15" customHeight="1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15" customHeight="1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15" customHeight="1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15" customHeight="1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15" customHeight="1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ht="15" customHeight="1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ht="15" customHeight="1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ht="15" customHeight="1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ht="15" customHeight="1" x14ac:dyDescent="0.3">
      <c r="A60" s="2"/>
      <c r="B60" s="2"/>
      <c r="C60" s="2"/>
      <c r="D60" s="2"/>
      <c r="E60" s="2"/>
      <c r="F60" s="2"/>
      <c r="G60" s="2"/>
      <c r="H60" s="2"/>
      <c r="I60" s="2"/>
    </row>
    <row r="61" spans="1:9" ht="15" customHeight="1" x14ac:dyDescent="0.3">
      <c r="A61" s="2"/>
      <c r="B61" s="2"/>
      <c r="C61" s="2"/>
      <c r="D61" s="2"/>
      <c r="E61" s="2"/>
      <c r="F61" s="2"/>
      <c r="G61" s="2"/>
      <c r="H61" s="2"/>
      <c r="I61" s="2"/>
    </row>
    <row r="62" spans="1:9" ht="15" customHeight="1" x14ac:dyDescent="0.3">
      <c r="A62" s="2"/>
      <c r="B62" s="2"/>
      <c r="C62" s="2"/>
      <c r="D62" s="2"/>
      <c r="E62" s="2"/>
      <c r="F62" s="2"/>
      <c r="G62" s="2"/>
      <c r="H62" s="2"/>
      <c r="I62" s="2"/>
    </row>
    <row r="63" spans="1:9" ht="15" customHeight="1" x14ac:dyDescent="0.3">
      <c r="A63" s="2"/>
      <c r="B63" s="2"/>
      <c r="C63" s="2"/>
      <c r="D63" s="2"/>
      <c r="E63" s="2"/>
      <c r="F63" s="2"/>
      <c r="G63" s="2"/>
      <c r="H63" s="2"/>
      <c r="I63" s="2"/>
    </row>
    <row r="64" spans="1:9" ht="15" customHeight="1" x14ac:dyDescent="0.3">
      <c r="A64" s="2"/>
      <c r="B64" s="2"/>
      <c r="C64" s="2"/>
      <c r="D64" s="2"/>
      <c r="E64" s="2"/>
      <c r="F64" s="2"/>
      <c r="G64" s="2"/>
      <c r="H64" s="2"/>
      <c r="I64" s="2"/>
    </row>
    <row r="65" spans="1:9" ht="15" customHeight="1" x14ac:dyDescent="0.3">
      <c r="A65" s="2"/>
      <c r="B65" s="2"/>
      <c r="C65" s="3"/>
      <c r="D65" s="2"/>
      <c r="E65" s="2"/>
      <c r="F65" s="2"/>
      <c r="G65" s="2"/>
      <c r="H65" s="2"/>
      <c r="I65" s="2"/>
    </row>
    <row r="66" spans="1:9" ht="15" customHeight="1" x14ac:dyDescent="0.3">
      <c r="A66" s="2"/>
      <c r="B66" s="2"/>
      <c r="C66" s="3"/>
      <c r="D66" s="2"/>
      <c r="E66" s="2"/>
      <c r="F66" s="2"/>
      <c r="G66" s="2"/>
      <c r="H66" s="2"/>
      <c r="I66" s="2"/>
    </row>
    <row r="67" spans="1:9" ht="15" customHeight="1" x14ac:dyDescent="0.3">
      <c r="A67" s="2"/>
      <c r="B67" s="2"/>
      <c r="C67" s="3"/>
      <c r="D67" s="2"/>
      <c r="E67" s="2"/>
      <c r="F67" s="2"/>
      <c r="G67" s="2"/>
      <c r="H67" s="2"/>
      <c r="I67" s="2"/>
    </row>
    <row r="68" spans="1:9" ht="15" customHeight="1" x14ac:dyDescent="0.3">
      <c r="A68" s="2"/>
      <c r="B68" s="2"/>
      <c r="C68" s="3"/>
      <c r="D68" s="2"/>
      <c r="E68" s="2"/>
      <c r="F68" s="2"/>
      <c r="G68" s="2"/>
      <c r="H68" s="2"/>
      <c r="I68" s="2"/>
    </row>
    <row r="69" spans="1:9" ht="15" customHeight="1" x14ac:dyDescent="0.3">
      <c r="A69" s="2"/>
      <c r="B69" s="2"/>
      <c r="C69" s="3"/>
      <c r="D69" s="2"/>
      <c r="E69" s="2"/>
      <c r="F69" s="2"/>
      <c r="G69" s="2"/>
      <c r="H69" s="2"/>
      <c r="I69" s="2"/>
    </row>
    <row r="70" spans="1:9" ht="15" customHeight="1" x14ac:dyDescent="0.3">
      <c r="A70" s="2"/>
      <c r="B70" s="2"/>
      <c r="C70" s="3"/>
      <c r="D70" s="2"/>
      <c r="E70" s="2"/>
      <c r="F70" s="2"/>
      <c r="G70" s="2"/>
      <c r="H70" s="2"/>
      <c r="I70" s="2"/>
    </row>
    <row r="71" spans="1:9" ht="15" customHeight="1" x14ac:dyDescent="0.3">
      <c r="A71" s="2"/>
      <c r="B71" s="2"/>
      <c r="C71" s="3"/>
      <c r="D71" s="2"/>
      <c r="E71" s="2"/>
      <c r="F71" s="2"/>
      <c r="G71" s="2"/>
      <c r="H71" s="2"/>
      <c r="I71" s="2"/>
    </row>
    <row r="72" spans="1:9" ht="15" customHeight="1" x14ac:dyDescent="0.3">
      <c r="A72" s="2"/>
      <c r="B72" s="2"/>
      <c r="C72" s="3"/>
      <c r="D72" s="2"/>
      <c r="E72" s="2"/>
      <c r="F72" s="2"/>
      <c r="G72" s="2"/>
      <c r="H72" s="2"/>
      <c r="I72" s="2"/>
    </row>
    <row r="73" spans="1:9" ht="15" customHeight="1" x14ac:dyDescent="0.3">
      <c r="A73" s="2"/>
      <c r="B73" s="2"/>
      <c r="C73" s="3"/>
      <c r="D73" s="2"/>
      <c r="E73" s="2"/>
      <c r="F73" s="2"/>
      <c r="G73" s="2"/>
      <c r="H73" s="2"/>
      <c r="I73" s="2"/>
    </row>
    <row r="74" spans="1:9" ht="15" customHeight="1" x14ac:dyDescent="0.3">
      <c r="A74" s="2"/>
      <c r="B74" s="2"/>
      <c r="C74" s="2"/>
      <c r="D74" s="2"/>
      <c r="E74" s="2"/>
      <c r="F74" s="2"/>
      <c r="G74" s="2"/>
      <c r="H74" s="2"/>
      <c r="I74" s="2"/>
    </row>
    <row r="75" spans="1:9" ht="15" customHeight="1" x14ac:dyDescent="0.3">
      <c r="A75" s="2"/>
      <c r="B75" s="2"/>
      <c r="C75" s="2"/>
      <c r="D75" s="2"/>
      <c r="E75" s="2"/>
      <c r="F75" s="2"/>
      <c r="G75" s="2"/>
      <c r="H75" s="2"/>
      <c r="I75" s="2"/>
    </row>
    <row r="76" spans="1:9" ht="15" customHeight="1" x14ac:dyDescent="0.3">
      <c r="A76" s="2"/>
      <c r="B76" s="2"/>
      <c r="C76" s="2"/>
      <c r="D76" s="2"/>
      <c r="E76" s="2"/>
      <c r="F76" s="2"/>
      <c r="G76" s="2"/>
      <c r="H76" s="2"/>
      <c r="I76" s="2"/>
    </row>
    <row r="77" spans="1:9" ht="15" customHeight="1" x14ac:dyDescent="0.3">
      <c r="A77" s="2"/>
      <c r="B77" s="2"/>
      <c r="C77" s="2"/>
      <c r="D77" s="2"/>
      <c r="E77" s="2"/>
      <c r="F77" s="2"/>
      <c r="G77" s="2"/>
      <c r="H77" s="2"/>
      <c r="I77" s="2"/>
    </row>
    <row r="78" spans="1:9" ht="15" customHeight="1" x14ac:dyDescent="0.3">
      <c r="A78" s="2"/>
      <c r="B78" s="2"/>
      <c r="C78" s="2"/>
      <c r="D78" s="2"/>
      <c r="E78" s="2"/>
      <c r="F78" s="2"/>
      <c r="G78" s="2"/>
      <c r="H78" s="2"/>
      <c r="I78" s="2"/>
    </row>
    <row r="79" spans="1:9" ht="15" customHeight="1" x14ac:dyDescent="0.3">
      <c r="A79" s="2"/>
      <c r="B79" s="2"/>
      <c r="C79" s="2"/>
      <c r="D79" s="2"/>
      <c r="E79" s="2"/>
      <c r="F79" s="2"/>
      <c r="G79" s="2"/>
      <c r="H79" s="2"/>
      <c r="I79" s="2"/>
    </row>
    <row r="80" spans="1:9" ht="15" customHeight="1" x14ac:dyDescent="0.3">
      <c r="A80" s="2"/>
      <c r="B80" s="2"/>
      <c r="C80" s="2"/>
      <c r="D80" s="2"/>
      <c r="E80" s="2"/>
      <c r="F80" s="2"/>
      <c r="G80" s="2"/>
      <c r="H80" s="2"/>
      <c r="I80" s="2"/>
    </row>
    <row r="81" spans="1:9" ht="15" customHeight="1" x14ac:dyDescent="0.3">
      <c r="A81" s="2"/>
      <c r="B81" s="2"/>
      <c r="C81" s="2"/>
      <c r="D81" s="2"/>
      <c r="E81" s="2"/>
      <c r="F81" s="2"/>
      <c r="G81" s="2"/>
      <c r="H81" s="2"/>
      <c r="I81" s="2"/>
    </row>
    <row r="82" spans="1:9" ht="15" customHeight="1" x14ac:dyDescent="0.3">
      <c r="A82" s="2"/>
      <c r="B82" s="2"/>
      <c r="C82" s="2"/>
      <c r="D82" s="2"/>
      <c r="E82" s="2"/>
      <c r="F82" s="2"/>
      <c r="G82" s="2"/>
      <c r="H82" s="2"/>
      <c r="I82" s="2"/>
    </row>
    <row r="83" spans="1:9" ht="15" customHeight="1" x14ac:dyDescent="0.3">
      <c r="A83" s="2"/>
      <c r="B83" s="2"/>
      <c r="C83" s="2"/>
      <c r="D83" s="2"/>
      <c r="E83" s="2"/>
      <c r="F83" s="2"/>
      <c r="G83" s="2"/>
      <c r="H83" s="2"/>
      <c r="I83" s="2"/>
    </row>
    <row r="84" spans="1:9" ht="15" customHeight="1" x14ac:dyDescent="0.3">
      <c r="A84" s="2"/>
      <c r="B84" s="2"/>
      <c r="C84" s="2"/>
      <c r="D84" s="2"/>
      <c r="E84" s="2"/>
      <c r="F84" s="2"/>
      <c r="G84" s="2"/>
      <c r="H84" s="2"/>
      <c r="I84" s="2"/>
    </row>
    <row r="85" spans="1:9" ht="15" customHeight="1" x14ac:dyDescent="0.3">
      <c r="A85" s="2"/>
      <c r="B85" s="2"/>
      <c r="C85" s="2"/>
      <c r="D85" s="2"/>
      <c r="E85" s="2"/>
      <c r="F85" s="2"/>
      <c r="G85" s="2"/>
      <c r="H85" s="2"/>
      <c r="I85" s="2"/>
    </row>
    <row r="86" spans="1:9" ht="15" customHeight="1" x14ac:dyDescent="0.3">
      <c r="A86" s="2"/>
      <c r="B86" s="2"/>
      <c r="C86" s="2"/>
      <c r="D86" s="2"/>
      <c r="E86" s="2"/>
      <c r="F86" s="2"/>
      <c r="G86" s="2"/>
      <c r="H86" s="2"/>
      <c r="I86" s="2"/>
    </row>
    <row r="87" spans="1:9" ht="15" customHeight="1" x14ac:dyDescent="0.3">
      <c r="A87" s="2"/>
      <c r="B87" s="2"/>
      <c r="C87" s="2"/>
      <c r="D87" s="2"/>
      <c r="E87" s="2"/>
      <c r="F87" s="2"/>
      <c r="G87" s="2"/>
      <c r="H87" s="2"/>
      <c r="I87" s="2"/>
    </row>
    <row r="88" spans="1:9" ht="15" customHeight="1" x14ac:dyDescent="0.3">
      <c r="A88" s="2"/>
      <c r="B88" s="2"/>
      <c r="C88" s="2"/>
      <c r="D88" s="2"/>
      <c r="E88" s="2"/>
      <c r="F88" s="2"/>
      <c r="G88" s="2"/>
      <c r="H88" s="2"/>
      <c r="I88" s="2"/>
    </row>
    <row r="89" spans="1:9" ht="15" customHeight="1" x14ac:dyDescent="0.3">
      <c r="A89" s="2"/>
      <c r="B89" s="2"/>
      <c r="C89" s="2"/>
      <c r="D89" s="2"/>
      <c r="E89" s="2"/>
      <c r="F89" s="2"/>
      <c r="G89" s="2"/>
      <c r="H89" s="2"/>
      <c r="I89" s="2"/>
    </row>
    <row r="90" spans="1:9" ht="15" customHeight="1" x14ac:dyDescent="0.3">
      <c r="A90" s="2"/>
      <c r="B90" s="2"/>
      <c r="C90" s="2"/>
      <c r="D90" s="2"/>
      <c r="E90" s="2"/>
      <c r="F90" s="2"/>
      <c r="G90" s="2"/>
      <c r="H90" s="2"/>
      <c r="I90" s="2"/>
    </row>
    <row r="91" spans="1:9" ht="15" customHeight="1" x14ac:dyDescent="0.3">
      <c r="A91" s="2"/>
      <c r="B91" s="2"/>
      <c r="C91" s="2"/>
      <c r="D91" s="2"/>
      <c r="E91" s="2"/>
      <c r="F91" s="2"/>
      <c r="G91" s="2"/>
      <c r="H91" s="2"/>
      <c r="I91" s="2"/>
    </row>
    <row r="92" spans="1:9" ht="15" customHeight="1" x14ac:dyDescent="0.3">
      <c r="A92" s="2"/>
      <c r="B92" s="2"/>
      <c r="C92" s="2"/>
      <c r="D92" s="2"/>
      <c r="E92" s="2"/>
      <c r="F92" s="2"/>
      <c r="G92" s="2"/>
      <c r="H92" s="2"/>
      <c r="I92" s="2"/>
    </row>
    <row r="93" spans="1:9" ht="15" customHeight="1" x14ac:dyDescent="0.3">
      <c r="A93" s="2"/>
      <c r="B93" s="2"/>
      <c r="C93" s="2"/>
      <c r="D93" s="2"/>
      <c r="E93" s="2"/>
      <c r="F93" s="2"/>
      <c r="G93" s="2"/>
      <c r="H93" s="2"/>
      <c r="I93" s="2"/>
    </row>
    <row r="94" spans="1:9" ht="15" customHeight="1" x14ac:dyDescent="0.3">
      <c r="A94" s="2"/>
      <c r="B94" s="2"/>
      <c r="C94" s="2"/>
      <c r="D94" s="2"/>
      <c r="E94" s="2"/>
      <c r="F94" s="2"/>
      <c r="G94" s="2"/>
      <c r="H94" s="2"/>
      <c r="I94" s="2"/>
    </row>
    <row r="95" spans="1:9" ht="15" customHeight="1" x14ac:dyDescent="0.3">
      <c r="A95" s="2"/>
      <c r="B95" s="2"/>
      <c r="C95" s="2"/>
      <c r="D95" s="2"/>
      <c r="E95" s="2"/>
      <c r="F95" s="2"/>
      <c r="G95" s="2"/>
      <c r="H95" s="2"/>
      <c r="I95" s="2"/>
    </row>
    <row r="96" spans="1:9" ht="15" customHeight="1" x14ac:dyDescent="0.3">
      <c r="A96" s="2"/>
      <c r="B96" s="2"/>
      <c r="C96" s="2"/>
      <c r="D96" s="2"/>
      <c r="E96" s="2"/>
      <c r="F96" s="2"/>
      <c r="G96" s="2"/>
      <c r="H96" s="2"/>
      <c r="I96" s="2"/>
    </row>
    <row r="97" spans="1:9" ht="15" customHeight="1" x14ac:dyDescent="0.3">
      <c r="A97" s="2"/>
      <c r="B97" s="2"/>
      <c r="C97" s="2"/>
      <c r="D97" s="2"/>
      <c r="E97" s="2"/>
      <c r="F97" s="2"/>
      <c r="G97" s="2"/>
      <c r="H97" s="2"/>
      <c r="I97" s="2"/>
    </row>
    <row r="98" spans="1:9" ht="15" customHeight="1" x14ac:dyDescent="0.3">
      <c r="A98" s="2"/>
      <c r="B98" s="2"/>
      <c r="C98" s="2"/>
      <c r="D98" s="2"/>
      <c r="E98" s="2"/>
      <c r="F98" s="2"/>
      <c r="G98" s="2"/>
      <c r="H98" s="2"/>
      <c r="I98" s="2"/>
    </row>
    <row r="99" spans="1:9" ht="15" customHeight="1" x14ac:dyDescent="0.3">
      <c r="A99" s="2"/>
      <c r="B99" s="2"/>
      <c r="C99" s="2"/>
      <c r="D99" s="2"/>
      <c r="E99" s="2"/>
      <c r="F99" s="2"/>
      <c r="G99" s="2"/>
      <c r="H99" s="2"/>
      <c r="I99" s="2"/>
    </row>
  </sheetData>
  <mergeCells count="1">
    <mergeCell ref="A1:B1"/>
  </mergeCells>
  <pageMargins left="0.7" right="0.7" top="0.75" bottom="0.75" header="0.3" footer="0.3"/>
  <pageSetup paperSize="9" scale="24" fitToHeight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eht4">
    <pageSetUpPr fitToPage="1"/>
  </sheetPr>
  <dimension ref="A1:G49"/>
  <sheetViews>
    <sheetView workbookViewId="0">
      <selection activeCell="A21" sqref="A21"/>
    </sheetView>
  </sheetViews>
  <sheetFormatPr defaultColWidth="9.140625" defaultRowHeight="18" customHeight="1" x14ac:dyDescent="0.25"/>
  <cols>
    <col min="1" max="1" width="82.28515625" customWidth="1"/>
    <col min="2" max="2" width="20.85546875" customWidth="1"/>
    <col min="3" max="3" width="100.28515625" style="22" customWidth="1"/>
  </cols>
  <sheetData>
    <row r="1" spans="1:4" ht="18" customHeight="1" x14ac:dyDescent="0.25">
      <c r="A1" s="11"/>
      <c r="B1" s="13"/>
      <c r="C1" s="16"/>
    </row>
    <row r="2" spans="1:4" ht="19.5" customHeight="1" x14ac:dyDescent="0.25">
      <c r="A2" s="12"/>
      <c r="B2" s="10"/>
      <c r="C2" s="17"/>
      <c r="D2" s="9"/>
    </row>
    <row r="3" spans="1:4" ht="18" customHeight="1" x14ac:dyDescent="0.25">
      <c r="A3" s="9"/>
      <c r="B3" s="10"/>
      <c r="C3" s="17"/>
      <c r="D3" s="9"/>
    </row>
    <row r="4" spans="1:4" ht="18" customHeight="1" x14ac:dyDescent="0.25">
      <c r="A4" s="9"/>
      <c r="B4" s="10"/>
      <c r="C4" s="17"/>
      <c r="D4" s="9"/>
    </row>
    <row r="5" spans="1:4" ht="18" customHeight="1" x14ac:dyDescent="0.25">
      <c r="A5" s="9"/>
      <c r="B5" s="10"/>
      <c r="C5" s="17"/>
      <c r="D5" s="9"/>
    </row>
    <row r="6" spans="1:4" ht="18" customHeight="1" x14ac:dyDescent="0.25">
      <c r="A6" s="12"/>
      <c r="B6" s="10"/>
      <c r="C6" s="17"/>
      <c r="D6" s="9"/>
    </row>
    <row r="7" spans="1:4" ht="18" customHeight="1" x14ac:dyDescent="0.25">
      <c r="A7" s="9"/>
      <c r="B7" s="10"/>
      <c r="C7" s="17"/>
      <c r="D7" s="9"/>
    </row>
    <row r="8" spans="1:4" ht="18" customHeight="1" x14ac:dyDescent="0.25">
      <c r="A8" s="9"/>
      <c r="B8" s="10"/>
      <c r="C8" s="17"/>
      <c r="D8" s="9"/>
    </row>
    <row r="9" spans="1:4" ht="18" customHeight="1" x14ac:dyDescent="0.25">
      <c r="A9" s="12"/>
      <c r="B9" s="10"/>
      <c r="C9" s="18"/>
      <c r="D9" s="9"/>
    </row>
    <row r="10" spans="1:4" ht="18" customHeight="1" x14ac:dyDescent="0.25">
      <c r="A10" s="9"/>
      <c r="B10" s="10"/>
      <c r="C10" s="17"/>
      <c r="D10" s="9"/>
    </row>
    <row r="11" spans="1:4" ht="18" customHeight="1" x14ac:dyDescent="0.25">
      <c r="A11" s="9"/>
      <c r="B11" s="10"/>
      <c r="C11" s="17"/>
      <c r="D11" s="9"/>
    </row>
    <row r="12" spans="1:4" ht="18" customHeight="1" x14ac:dyDescent="0.25">
      <c r="A12" s="12"/>
      <c r="B12" s="10"/>
      <c r="C12" s="18"/>
      <c r="D12" s="9"/>
    </row>
    <row r="13" spans="1:4" ht="18" customHeight="1" x14ac:dyDescent="0.25">
      <c r="A13" s="9"/>
      <c r="B13" s="10"/>
      <c r="C13" s="17"/>
      <c r="D13" s="9"/>
    </row>
    <row r="14" spans="1:4" ht="18" customHeight="1" x14ac:dyDescent="0.25">
      <c r="A14" s="9"/>
      <c r="B14" s="10"/>
      <c r="C14" s="18"/>
      <c r="D14" s="9"/>
    </row>
    <row r="15" spans="1:4" ht="18" customHeight="1" x14ac:dyDescent="0.25">
      <c r="A15" s="12"/>
      <c r="B15" s="10"/>
      <c r="C15" s="17"/>
      <c r="D15" s="9"/>
    </row>
    <row r="16" spans="1:4" ht="18" customHeight="1" x14ac:dyDescent="0.25">
      <c r="A16" s="9"/>
      <c r="B16" s="10"/>
      <c r="C16" s="17"/>
      <c r="D16" s="9"/>
    </row>
    <row r="17" spans="1:7" ht="18" customHeight="1" x14ac:dyDescent="0.25">
      <c r="A17" s="9"/>
      <c r="B17" s="10"/>
      <c r="C17" s="18"/>
      <c r="D17" s="9"/>
    </row>
    <row r="18" spans="1:7" ht="18" customHeight="1" x14ac:dyDescent="0.25">
      <c r="A18" s="12"/>
      <c r="B18" s="10"/>
      <c r="C18" s="17"/>
      <c r="D18" s="9"/>
    </row>
    <row r="19" spans="1:7" ht="18" customHeight="1" x14ac:dyDescent="0.25">
      <c r="A19" s="9"/>
      <c r="B19" s="10"/>
      <c r="C19" s="17"/>
      <c r="D19" s="9"/>
    </row>
    <row r="20" spans="1:7" ht="18" customHeight="1" x14ac:dyDescent="0.25">
      <c r="A20" s="9"/>
      <c r="B20" s="10"/>
      <c r="C20" s="19"/>
      <c r="D20" s="9"/>
    </row>
    <row r="21" spans="1:7" ht="18" customHeight="1" x14ac:dyDescent="0.25">
      <c r="A21" s="12"/>
      <c r="B21" s="10"/>
      <c r="C21" s="17"/>
      <c r="D21" s="9"/>
      <c r="F21" s="192"/>
      <c r="G21" s="192"/>
    </row>
    <row r="22" spans="1:7" ht="18" customHeight="1" x14ac:dyDescent="0.25">
      <c r="A22" s="9"/>
      <c r="B22" s="10"/>
      <c r="C22" s="17"/>
      <c r="D22" s="9"/>
    </row>
    <row r="23" spans="1:7" ht="18" customHeight="1" x14ac:dyDescent="0.25">
      <c r="A23" s="9"/>
      <c r="B23" s="10"/>
      <c r="C23" s="17"/>
      <c r="D23" s="9"/>
    </row>
    <row r="24" spans="1:7" ht="18" customHeight="1" x14ac:dyDescent="0.25">
      <c r="A24" s="12"/>
      <c r="B24" s="10"/>
      <c r="C24" s="20"/>
    </row>
    <row r="25" spans="1:7" ht="18" customHeight="1" x14ac:dyDescent="0.25">
      <c r="A25" s="9"/>
      <c r="B25" s="10"/>
      <c r="C25" s="21"/>
    </row>
    <row r="26" spans="1:7" ht="18" customHeight="1" x14ac:dyDescent="0.25">
      <c r="A26" s="9"/>
      <c r="B26" s="10"/>
      <c r="C26" s="20"/>
    </row>
    <row r="27" spans="1:7" ht="18" customHeight="1" x14ac:dyDescent="0.25">
      <c r="A27" s="12"/>
      <c r="B27" s="10"/>
      <c r="C27" s="21"/>
    </row>
    <row r="28" spans="1:7" ht="18" customHeight="1" x14ac:dyDescent="0.25">
      <c r="A28" s="9"/>
      <c r="B28" s="10"/>
    </row>
    <row r="29" spans="1:7" ht="18" customHeight="1" x14ac:dyDescent="0.25">
      <c r="A29" s="9"/>
      <c r="B29" s="10"/>
      <c r="C29" s="20"/>
    </row>
    <row r="30" spans="1:7" ht="18" customHeight="1" x14ac:dyDescent="0.25">
      <c r="A30" s="12"/>
      <c r="B30" s="10"/>
      <c r="C30" s="20"/>
    </row>
    <row r="31" spans="1:7" ht="18" customHeight="1" x14ac:dyDescent="0.25">
      <c r="A31" s="9"/>
      <c r="B31" s="10"/>
      <c r="C31" s="21"/>
    </row>
    <row r="32" spans="1:7" ht="18" customHeight="1" x14ac:dyDescent="0.25">
      <c r="A32" s="9"/>
      <c r="B32" s="10"/>
      <c r="C32" s="20"/>
    </row>
    <row r="33" spans="1:3" ht="18" customHeight="1" x14ac:dyDescent="0.25">
      <c r="A33" s="12"/>
      <c r="B33" s="10"/>
      <c r="C33" s="21"/>
    </row>
    <row r="34" spans="1:3" ht="18" customHeight="1" x14ac:dyDescent="0.25">
      <c r="A34" s="9"/>
      <c r="B34" s="10"/>
      <c r="C34" s="20"/>
    </row>
    <row r="35" spans="1:3" ht="18" customHeight="1" x14ac:dyDescent="0.25">
      <c r="A35" s="9"/>
      <c r="B35" s="10"/>
      <c r="C35" s="23"/>
    </row>
    <row r="36" spans="1:3" ht="18" customHeight="1" x14ac:dyDescent="0.25">
      <c r="A36" s="12"/>
      <c r="B36" s="10"/>
      <c r="C36" s="20"/>
    </row>
    <row r="37" spans="1:3" ht="18" customHeight="1" x14ac:dyDescent="0.25">
      <c r="A37" s="9"/>
      <c r="B37" s="10"/>
      <c r="C37" s="21"/>
    </row>
    <row r="38" spans="1:3" ht="18" customHeight="1" x14ac:dyDescent="0.25">
      <c r="A38" s="9"/>
      <c r="B38" s="10"/>
      <c r="C38" s="20"/>
    </row>
    <row r="39" spans="1:3" ht="18" customHeight="1" x14ac:dyDescent="0.25">
      <c r="A39" s="9"/>
      <c r="B39" s="10"/>
      <c r="C39" s="21"/>
    </row>
    <row r="40" spans="1:3" ht="18" customHeight="1" x14ac:dyDescent="0.25">
      <c r="A40" s="12"/>
      <c r="B40" s="10"/>
      <c r="C40" s="20"/>
    </row>
    <row r="41" spans="1:3" ht="18" customHeight="1" x14ac:dyDescent="0.25">
      <c r="A41" s="9"/>
      <c r="B41" s="10"/>
      <c r="C41" s="21"/>
    </row>
    <row r="42" spans="1:3" ht="18" customHeight="1" x14ac:dyDescent="0.25">
      <c r="A42" s="9"/>
      <c r="B42" s="10"/>
      <c r="C42" s="20"/>
    </row>
    <row r="43" spans="1:3" ht="18" customHeight="1" x14ac:dyDescent="0.25">
      <c r="A43" s="12"/>
      <c r="B43" s="10"/>
      <c r="C43" s="21"/>
    </row>
    <row r="44" spans="1:3" ht="18" customHeight="1" x14ac:dyDescent="0.25">
      <c r="A44" s="9"/>
      <c r="B44" s="10"/>
      <c r="C44" s="20"/>
    </row>
    <row r="45" spans="1:3" ht="18" customHeight="1" x14ac:dyDescent="0.25">
      <c r="A45" s="9"/>
      <c r="B45" s="10"/>
      <c r="C45" s="21"/>
    </row>
    <row r="46" spans="1:3" ht="18" customHeight="1" x14ac:dyDescent="0.25">
      <c r="A46" s="12"/>
      <c r="B46" s="10"/>
      <c r="C46" s="20"/>
    </row>
    <row r="47" spans="1:3" ht="18" customHeight="1" x14ac:dyDescent="0.25">
      <c r="A47" s="9"/>
      <c r="B47" s="10"/>
    </row>
    <row r="48" spans="1:3" ht="18" customHeight="1" x14ac:dyDescent="0.25">
      <c r="A48" s="9"/>
      <c r="B48" s="10"/>
    </row>
    <row r="49" spans="1:2" ht="18" customHeight="1" x14ac:dyDescent="0.25">
      <c r="A49" s="9"/>
      <c r="B49" s="10"/>
    </row>
  </sheetData>
  <mergeCells count="1">
    <mergeCell ref="F21:G21"/>
  </mergeCells>
  <pageMargins left="0.7" right="0.7" top="0.75" bottom="0.75" header="0.3" footer="0.3"/>
  <pageSetup scale="85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0</xdr:col>
                <xdr:colOff>0</xdr:colOff>
                <xdr:row>49</xdr:row>
                <xdr:rowOff>0</xdr:rowOff>
              </from>
              <to>
                <xdr:col>0</xdr:col>
                <xdr:colOff>914400</xdr:colOff>
                <xdr:row>50</xdr:row>
                <xdr:rowOff>0</xdr:rowOff>
              </to>
            </anchor>
          </controlPr>
        </control>
      </mc:Choice>
      <mc:Fallback>
        <control shapeId="3073" r:id="rId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A2BA-28DF-4225-B2A9-E8C6E933686C}">
  <dimension ref="A1:M190"/>
  <sheetViews>
    <sheetView tabSelected="1" workbookViewId="0">
      <selection activeCell="G159" sqref="G159"/>
    </sheetView>
  </sheetViews>
  <sheetFormatPr defaultRowHeight="15" x14ac:dyDescent="0.25"/>
  <cols>
    <col min="1" max="1" width="11" customWidth="1"/>
    <col min="2" max="2" width="39.28515625" customWidth="1"/>
    <col min="3" max="3" width="14.7109375" customWidth="1"/>
    <col min="4" max="4" width="15.7109375" customWidth="1"/>
    <col min="5" max="6" width="14.42578125" customWidth="1"/>
    <col min="7" max="7" width="13.42578125" customWidth="1"/>
    <col min="8" max="8" width="22.140625" customWidth="1"/>
    <col min="12" max="12" width="11" customWidth="1"/>
    <col min="13" max="13" width="11.140625" customWidth="1"/>
  </cols>
  <sheetData>
    <row r="1" spans="1:8" x14ac:dyDescent="0.25">
      <c r="A1" s="29"/>
      <c r="B1" s="29"/>
    </row>
    <row r="2" spans="1:8" x14ac:dyDescent="0.25">
      <c r="A2" s="29"/>
      <c r="B2" s="116" t="s">
        <v>265</v>
      </c>
    </row>
    <row r="3" spans="1:8" x14ac:dyDescent="0.25">
      <c r="A3" s="29"/>
      <c r="B3" s="29"/>
    </row>
    <row r="4" spans="1:8" ht="15.75" thickBot="1" x14ac:dyDescent="0.3">
      <c r="A4" s="29"/>
      <c r="B4" s="29"/>
    </row>
    <row r="5" spans="1:8" ht="79.5" thickBot="1" x14ac:dyDescent="0.3">
      <c r="A5" s="97" t="s">
        <v>50</v>
      </c>
      <c r="B5" s="98" t="s">
        <v>0</v>
      </c>
      <c r="C5" s="99" t="s">
        <v>286</v>
      </c>
      <c r="D5" s="99" t="s">
        <v>284</v>
      </c>
      <c r="E5" s="99" t="s">
        <v>285</v>
      </c>
      <c r="F5" s="99" t="s">
        <v>298</v>
      </c>
      <c r="G5" s="184"/>
      <c r="H5" s="184"/>
    </row>
    <row r="6" spans="1:8" x14ac:dyDescent="0.25">
      <c r="A6" s="32">
        <v>3</v>
      </c>
      <c r="B6" s="33" t="s">
        <v>1</v>
      </c>
      <c r="C6" s="34">
        <f t="shared" ref="C6" si="0">C7+C10+C11+C15+C18</f>
        <v>15182700</v>
      </c>
      <c r="D6" s="34">
        <f t="shared" ref="D6:E6" si="1">D7+D10+D11+D15+D18</f>
        <v>15306955</v>
      </c>
      <c r="E6" s="34">
        <f t="shared" si="1"/>
        <v>15317869</v>
      </c>
      <c r="F6" s="34">
        <f t="shared" ref="F6" si="2">F7+F10+F11+F15+F18</f>
        <v>15359389</v>
      </c>
      <c r="G6" s="163">
        <f>F6-E6</f>
        <v>41520</v>
      </c>
    </row>
    <row r="7" spans="1:8" x14ac:dyDescent="0.25">
      <c r="A7" s="35">
        <v>30</v>
      </c>
      <c r="B7" s="36" t="s">
        <v>2</v>
      </c>
      <c r="C7" s="37">
        <f t="shared" ref="C7" si="3">C8+C9</f>
        <v>7332928</v>
      </c>
      <c r="D7" s="37">
        <f t="shared" ref="D7:E7" si="4">D8+D9</f>
        <v>7850000</v>
      </c>
      <c r="E7" s="37">
        <f t="shared" si="4"/>
        <v>7850000</v>
      </c>
      <c r="F7" s="37">
        <f t="shared" ref="F7" si="5">F8+F9</f>
        <v>7850000</v>
      </c>
      <c r="G7" s="163">
        <f t="shared" ref="G7:G70" si="6">F7-E7</f>
        <v>0</v>
      </c>
    </row>
    <row r="8" spans="1:8" x14ac:dyDescent="0.25">
      <c r="A8" s="39">
        <v>3000</v>
      </c>
      <c r="B8" s="40" t="s">
        <v>3</v>
      </c>
      <c r="C8" s="41">
        <v>6859128</v>
      </c>
      <c r="D8" s="41">
        <v>7250000</v>
      </c>
      <c r="E8" s="41">
        <v>7250000</v>
      </c>
      <c r="F8" s="41">
        <v>7250000</v>
      </c>
      <c r="G8" s="163">
        <f t="shared" si="6"/>
        <v>0</v>
      </c>
    </row>
    <row r="9" spans="1:8" x14ac:dyDescent="0.25">
      <c r="A9" s="39">
        <v>3030</v>
      </c>
      <c r="B9" s="40" t="s">
        <v>4</v>
      </c>
      <c r="C9" s="41">
        <v>473800</v>
      </c>
      <c r="D9" s="41">
        <v>600000</v>
      </c>
      <c r="E9" s="41">
        <v>600000</v>
      </c>
      <c r="F9" s="41">
        <v>600000</v>
      </c>
      <c r="G9" s="163">
        <f t="shared" si="6"/>
        <v>0</v>
      </c>
    </row>
    <row r="10" spans="1:8" x14ac:dyDescent="0.25">
      <c r="A10" s="35">
        <v>32</v>
      </c>
      <c r="B10" s="42" t="s">
        <v>5</v>
      </c>
      <c r="C10" s="43">
        <v>1679353</v>
      </c>
      <c r="D10" s="43">
        <v>1675795</v>
      </c>
      <c r="E10" s="43">
        <v>1706455</v>
      </c>
      <c r="F10" s="43">
        <v>1706455</v>
      </c>
      <c r="G10" s="163">
        <f t="shared" si="6"/>
        <v>0</v>
      </c>
    </row>
    <row r="11" spans="1:8" x14ac:dyDescent="0.25">
      <c r="A11" s="35">
        <v>352</v>
      </c>
      <c r="B11" s="44" t="s">
        <v>6</v>
      </c>
      <c r="C11" s="37">
        <f t="shared" ref="C11" si="7">C12+C13+C14</f>
        <v>5780284</v>
      </c>
      <c r="D11" s="37">
        <f t="shared" ref="D11:E11" si="8">D12+D13+D14</f>
        <v>5624373</v>
      </c>
      <c r="E11" s="37">
        <f t="shared" si="8"/>
        <v>5604627</v>
      </c>
      <c r="F11" s="37">
        <f t="shared" ref="F11" si="9">F12+F13+F14</f>
        <v>5636654</v>
      </c>
      <c r="G11" s="163">
        <f t="shared" si="6"/>
        <v>32027</v>
      </c>
    </row>
    <row r="12" spans="1:8" x14ac:dyDescent="0.25">
      <c r="A12" s="39"/>
      <c r="B12" s="40" t="s">
        <v>7</v>
      </c>
      <c r="C12" s="41">
        <v>2246591</v>
      </c>
      <c r="D12" s="41">
        <v>2245747</v>
      </c>
      <c r="E12" s="41">
        <v>2196901</v>
      </c>
      <c r="F12" s="41">
        <v>2199038</v>
      </c>
      <c r="G12" s="163">
        <f t="shared" si="6"/>
        <v>2137</v>
      </c>
    </row>
    <row r="13" spans="1:8" x14ac:dyDescent="0.25">
      <c r="A13" s="39"/>
      <c r="B13" s="45" t="s">
        <v>8</v>
      </c>
      <c r="C13" s="41">
        <v>3530078</v>
      </c>
      <c r="D13" s="41">
        <v>3378626</v>
      </c>
      <c r="E13" s="41">
        <v>3407726</v>
      </c>
      <c r="F13" s="41">
        <v>3437616</v>
      </c>
      <c r="G13" s="163">
        <f t="shared" si="6"/>
        <v>29890</v>
      </c>
    </row>
    <row r="14" spans="1:8" x14ac:dyDescent="0.25">
      <c r="A14" s="39"/>
      <c r="B14" s="45" t="s">
        <v>165</v>
      </c>
      <c r="C14" s="47">
        <v>3615</v>
      </c>
      <c r="D14" s="47">
        <v>0</v>
      </c>
      <c r="E14" s="47">
        <v>0</v>
      </c>
      <c r="F14" s="47">
        <v>0</v>
      </c>
      <c r="G14" s="163">
        <f t="shared" si="6"/>
        <v>0</v>
      </c>
    </row>
    <row r="15" spans="1:8" x14ac:dyDescent="0.25">
      <c r="A15" s="35">
        <v>350</v>
      </c>
      <c r="B15" s="49" t="s">
        <v>9</v>
      </c>
      <c r="C15" s="50">
        <f t="shared" ref="C15:F15" si="10">C16</f>
        <v>300171</v>
      </c>
      <c r="D15" s="50">
        <f t="shared" si="10"/>
        <v>106787</v>
      </c>
      <c r="E15" s="50">
        <f t="shared" si="10"/>
        <v>106787</v>
      </c>
      <c r="F15" s="50">
        <f t="shared" si="10"/>
        <v>116280</v>
      </c>
      <c r="G15" s="163">
        <f t="shared" si="6"/>
        <v>9493</v>
      </c>
    </row>
    <row r="16" spans="1:8" x14ac:dyDescent="0.25">
      <c r="A16" s="39"/>
      <c r="B16" s="45" t="s">
        <v>10</v>
      </c>
      <c r="C16" s="47">
        <v>300171</v>
      </c>
      <c r="D16" s="47">
        <v>106787</v>
      </c>
      <c r="E16" s="47">
        <v>106787</v>
      </c>
      <c r="F16" s="47">
        <v>116280</v>
      </c>
      <c r="G16" s="163">
        <f t="shared" si="6"/>
        <v>9493</v>
      </c>
    </row>
    <row r="17" spans="1:8" hidden="1" x14ac:dyDescent="0.25">
      <c r="A17" s="39"/>
      <c r="B17" s="45" t="s">
        <v>11</v>
      </c>
      <c r="C17" s="41"/>
      <c r="D17" s="41"/>
      <c r="E17" s="41"/>
      <c r="F17" s="41"/>
      <c r="G17" s="163">
        <f t="shared" si="6"/>
        <v>0</v>
      </c>
    </row>
    <row r="18" spans="1:8" x14ac:dyDescent="0.25">
      <c r="A18" s="35">
        <v>38</v>
      </c>
      <c r="B18" s="44" t="s">
        <v>12</v>
      </c>
      <c r="C18" s="51">
        <v>89964</v>
      </c>
      <c r="D18" s="51">
        <v>50000</v>
      </c>
      <c r="E18" s="51">
        <v>50000</v>
      </c>
      <c r="F18" s="51">
        <v>50000</v>
      </c>
      <c r="G18" s="163">
        <f t="shared" si="6"/>
        <v>0</v>
      </c>
    </row>
    <row r="19" spans="1:8" ht="0.75" hidden="1" customHeight="1" x14ac:dyDescent="0.25">
      <c r="A19" s="39"/>
      <c r="B19" s="52" t="s">
        <v>13</v>
      </c>
      <c r="C19" s="47"/>
      <c r="D19" s="47"/>
      <c r="E19" s="47"/>
      <c r="F19" s="47"/>
      <c r="G19" s="163">
        <f t="shared" si="6"/>
        <v>0</v>
      </c>
    </row>
    <row r="20" spans="1:8" hidden="1" x14ac:dyDescent="0.25">
      <c r="A20" s="39"/>
      <c r="B20" s="52" t="s">
        <v>14</v>
      </c>
      <c r="C20" s="47"/>
      <c r="D20" s="47"/>
      <c r="E20" s="47"/>
      <c r="F20" s="47"/>
      <c r="G20" s="163">
        <f t="shared" si="6"/>
        <v>0</v>
      </c>
    </row>
    <row r="21" spans="1:8" ht="45" hidden="1" x14ac:dyDescent="0.25">
      <c r="A21" s="39"/>
      <c r="B21" s="117" t="s">
        <v>15</v>
      </c>
      <c r="C21" s="47"/>
      <c r="D21" s="47"/>
      <c r="E21" s="47"/>
      <c r="F21" s="47"/>
      <c r="G21" s="163">
        <f t="shared" si="6"/>
        <v>0</v>
      </c>
    </row>
    <row r="22" spans="1:8" hidden="1" x14ac:dyDescent="0.25">
      <c r="A22" s="39"/>
      <c r="B22" s="54" t="s">
        <v>16</v>
      </c>
      <c r="C22" s="47"/>
      <c r="D22" s="47"/>
      <c r="E22" s="47"/>
      <c r="F22" s="47"/>
      <c r="G22" s="163">
        <f t="shared" si="6"/>
        <v>0</v>
      </c>
    </row>
    <row r="23" spans="1:8" hidden="1" x14ac:dyDescent="0.25">
      <c r="A23" s="39"/>
      <c r="B23" s="54" t="s">
        <v>17</v>
      </c>
      <c r="C23" s="47"/>
      <c r="D23" s="47"/>
      <c r="E23" s="47"/>
      <c r="F23" s="47"/>
      <c r="G23" s="163">
        <f t="shared" si="6"/>
        <v>0</v>
      </c>
    </row>
    <row r="24" spans="1:8" hidden="1" x14ac:dyDescent="0.25">
      <c r="A24" s="55"/>
      <c r="B24" s="56" t="s">
        <v>12</v>
      </c>
      <c r="C24" s="47"/>
      <c r="D24" s="47"/>
      <c r="E24" s="47"/>
      <c r="F24" s="47"/>
      <c r="G24" s="163">
        <f t="shared" si="6"/>
        <v>0</v>
      </c>
    </row>
    <row r="25" spans="1:8" hidden="1" x14ac:dyDescent="0.25">
      <c r="A25" s="39"/>
      <c r="B25" s="40" t="s">
        <v>18</v>
      </c>
      <c r="C25" s="47"/>
      <c r="D25" s="47"/>
      <c r="E25" s="47"/>
      <c r="F25" s="47"/>
      <c r="G25" s="163">
        <f t="shared" si="6"/>
        <v>0</v>
      </c>
    </row>
    <row r="26" spans="1:8" hidden="1" x14ac:dyDescent="0.25">
      <c r="A26" s="39"/>
      <c r="B26" s="40" t="s">
        <v>19</v>
      </c>
      <c r="C26" s="47"/>
      <c r="D26" s="47"/>
      <c r="E26" s="47"/>
      <c r="F26" s="47"/>
      <c r="G26" s="163">
        <f t="shared" si="6"/>
        <v>0</v>
      </c>
    </row>
    <row r="27" spans="1:8" hidden="1" x14ac:dyDescent="0.25">
      <c r="A27" s="39"/>
      <c r="B27" s="40" t="s">
        <v>20</v>
      </c>
      <c r="C27" s="47"/>
      <c r="D27" s="47"/>
      <c r="E27" s="47"/>
      <c r="F27" s="47"/>
      <c r="G27" s="163">
        <f t="shared" si="6"/>
        <v>0</v>
      </c>
    </row>
    <row r="28" spans="1:8" hidden="1" x14ac:dyDescent="0.25">
      <c r="A28" s="39"/>
      <c r="B28" s="40" t="s">
        <v>21</v>
      </c>
      <c r="C28" s="47"/>
      <c r="D28" s="47"/>
      <c r="E28" s="47"/>
      <c r="F28" s="47"/>
      <c r="G28" s="163">
        <f t="shared" si="6"/>
        <v>0</v>
      </c>
    </row>
    <row r="29" spans="1:8" x14ac:dyDescent="0.25">
      <c r="A29" s="159"/>
      <c r="B29" s="44" t="s">
        <v>22</v>
      </c>
      <c r="C29" s="37">
        <f t="shared" ref="C29" si="11">C30+C35</f>
        <v>14380895</v>
      </c>
      <c r="D29" s="37">
        <f t="shared" ref="D29:E29" si="12">D30+D35</f>
        <v>14402793</v>
      </c>
      <c r="E29" s="37">
        <f t="shared" si="12"/>
        <v>14590904</v>
      </c>
      <c r="F29" s="37">
        <f t="shared" ref="F29" si="13">F30+F35</f>
        <v>14634845</v>
      </c>
      <c r="G29" s="163">
        <f t="shared" si="6"/>
        <v>43941</v>
      </c>
      <c r="H29" s="100">
        <f>F29+F42+F47+F54</f>
        <v>17649313</v>
      </c>
    </row>
    <row r="30" spans="1:8" x14ac:dyDescent="0.25">
      <c r="A30" s="35">
        <v>4</v>
      </c>
      <c r="B30" s="44" t="s">
        <v>23</v>
      </c>
      <c r="C30" s="50">
        <f t="shared" ref="C30" si="14">C32+C33</f>
        <v>1521587</v>
      </c>
      <c r="D30" s="50">
        <f t="shared" ref="D30:E30" si="15">D32+D33</f>
        <v>1495411</v>
      </c>
      <c r="E30" s="50">
        <f t="shared" si="15"/>
        <v>1451529</v>
      </c>
      <c r="F30" s="50">
        <f t="shared" ref="F30" si="16">F32+F33</f>
        <v>1456948</v>
      </c>
      <c r="G30" s="163">
        <f t="shared" si="6"/>
        <v>5419</v>
      </c>
      <c r="H30" s="100">
        <f>G29+G47</f>
        <v>37941</v>
      </c>
    </row>
    <row r="31" spans="1:8" x14ac:dyDescent="0.25">
      <c r="A31" s="39"/>
      <c r="B31" s="40" t="s">
        <v>24</v>
      </c>
      <c r="C31" s="47"/>
      <c r="D31" s="47"/>
      <c r="E31" s="47"/>
      <c r="F31" s="47"/>
      <c r="G31" s="163">
        <f t="shared" si="6"/>
        <v>0</v>
      </c>
    </row>
    <row r="32" spans="1:8" x14ac:dyDescent="0.25">
      <c r="A32" s="39">
        <v>41</v>
      </c>
      <c r="B32" s="58" t="s">
        <v>25</v>
      </c>
      <c r="C32" s="47">
        <v>1285228</v>
      </c>
      <c r="D32" s="47">
        <v>1248089</v>
      </c>
      <c r="E32" s="47">
        <v>1209938</v>
      </c>
      <c r="F32" s="47">
        <v>1212983</v>
      </c>
      <c r="G32" s="163">
        <f t="shared" si="6"/>
        <v>3045</v>
      </c>
    </row>
    <row r="33" spans="1:8" x14ac:dyDescent="0.25">
      <c r="A33" s="39">
        <v>45</v>
      </c>
      <c r="B33" s="40" t="s">
        <v>26</v>
      </c>
      <c r="C33" s="47">
        <v>236359</v>
      </c>
      <c r="D33" s="47">
        <v>247322</v>
      </c>
      <c r="E33" s="47">
        <v>241591</v>
      </c>
      <c r="F33" s="47">
        <v>243965</v>
      </c>
      <c r="G33" s="163">
        <f t="shared" si="6"/>
        <v>2374</v>
      </c>
    </row>
    <row r="34" spans="1:8" x14ac:dyDescent="0.25">
      <c r="A34" s="39"/>
      <c r="B34" s="58" t="s">
        <v>11</v>
      </c>
      <c r="C34" s="47"/>
      <c r="D34" s="47"/>
      <c r="E34" s="47"/>
      <c r="F34" s="47"/>
      <c r="G34" s="163">
        <f t="shared" si="6"/>
        <v>0</v>
      </c>
    </row>
    <row r="35" spans="1:8" x14ac:dyDescent="0.25">
      <c r="A35" s="160">
        <v>45813</v>
      </c>
      <c r="B35" s="44" t="s">
        <v>27</v>
      </c>
      <c r="C35" s="50">
        <f t="shared" ref="C35" si="17">C36+C37+C38</f>
        <v>12859308</v>
      </c>
      <c r="D35" s="50">
        <f t="shared" ref="D35:E35" si="18">D36+D37+D38</f>
        <v>12907382</v>
      </c>
      <c r="E35" s="50">
        <f t="shared" si="18"/>
        <v>13139375</v>
      </c>
      <c r="F35" s="50">
        <f t="shared" ref="F35" si="19">F36+F37+F38</f>
        <v>13177897</v>
      </c>
      <c r="G35" s="163">
        <f t="shared" si="6"/>
        <v>38522</v>
      </c>
    </row>
    <row r="36" spans="1:8" x14ac:dyDescent="0.25">
      <c r="A36" s="39">
        <v>50</v>
      </c>
      <c r="B36" s="40" t="s">
        <v>28</v>
      </c>
      <c r="C36" s="41">
        <v>8504656</v>
      </c>
      <c r="D36" s="41">
        <v>8603054</v>
      </c>
      <c r="E36" s="41">
        <v>8760582</v>
      </c>
      <c r="F36" s="41">
        <v>8748274</v>
      </c>
      <c r="G36" s="163">
        <f t="shared" si="6"/>
        <v>-12308</v>
      </c>
    </row>
    <row r="37" spans="1:8" x14ac:dyDescent="0.25">
      <c r="A37" s="39">
        <v>55</v>
      </c>
      <c r="B37" s="40" t="s">
        <v>29</v>
      </c>
      <c r="C37" s="41">
        <v>4318522</v>
      </c>
      <c r="D37" s="41">
        <v>4204328</v>
      </c>
      <c r="E37" s="41">
        <v>4278793</v>
      </c>
      <c r="F37" s="41">
        <v>4329623</v>
      </c>
      <c r="G37" s="163">
        <f t="shared" si="6"/>
        <v>50830</v>
      </c>
    </row>
    <row r="38" spans="1:8" x14ac:dyDescent="0.25">
      <c r="A38" s="39">
        <v>60</v>
      </c>
      <c r="B38" s="40" t="s">
        <v>30</v>
      </c>
      <c r="C38" s="41">
        <v>36130</v>
      </c>
      <c r="D38" s="41">
        <v>100000</v>
      </c>
      <c r="E38" s="41">
        <v>100000</v>
      </c>
      <c r="F38" s="41">
        <v>100000</v>
      </c>
      <c r="G38" s="163">
        <f t="shared" si="6"/>
        <v>0</v>
      </c>
    </row>
    <row r="39" spans="1:8" x14ac:dyDescent="0.25">
      <c r="A39" s="59"/>
      <c r="B39" s="60" t="s">
        <v>31</v>
      </c>
      <c r="C39" s="37">
        <f t="shared" ref="C39" si="20">C6-C29</f>
        <v>801805</v>
      </c>
      <c r="D39" s="37">
        <f t="shared" ref="D39:E39" si="21">D6-D29</f>
        <v>904162</v>
      </c>
      <c r="E39" s="37">
        <f t="shared" si="21"/>
        <v>726965</v>
      </c>
      <c r="F39" s="37">
        <f t="shared" ref="F39" si="22">F6-F29</f>
        <v>724544</v>
      </c>
      <c r="G39" s="163">
        <f t="shared" si="6"/>
        <v>-2421</v>
      </c>
    </row>
    <row r="40" spans="1:8" x14ac:dyDescent="0.25">
      <c r="A40" s="35"/>
      <c r="B40" s="36" t="s">
        <v>32</v>
      </c>
      <c r="C40" s="37">
        <f>C41-C42+C46-C47-C54-C43+C45</f>
        <v>-1163464</v>
      </c>
      <c r="D40" s="37">
        <f>D41-D42+D46-D47-D54-D43+D45</f>
        <v>-2031312</v>
      </c>
      <c r="E40" s="37">
        <f>E41-E42+E46-E47-E54-E43+E45</f>
        <v>-2064198</v>
      </c>
      <c r="F40" s="37">
        <f>F41-F42+F46-F47-F54-F43+F45</f>
        <v>-2061198</v>
      </c>
      <c r="G40" s="163">
        <f t="shared" si="6"/>
        <v>3000</v>
      </c>
    </row>
    <row r="41" spans="1:8" x14ac:dyDescent="0.25">
      <c r="A41" s="39">
        <v>38</v>
      </c>
      <c r="B41" s="40" t="s">
        <v>33</v>
      </c>
      <c r="C41" s="47">
        <v>295000</v>
      </c>
      <c r="D41" s="47">
        <v>60000</v>
      </c>
      <c r="E41" s="47">
        <v>100000</v>
      </c>
      <c r="F41" s="47">
        <v>100000</v>
      </c>
      <c r="G41" s="163">
        <f t="shared" si="6"/>
        <v>0</v>
      </c>
    </row>
    <row r="42" spans="1:8" x14ac:dyDescent="0.25">
      <c r="A42" s="39">
        <v>15</v>
      </c>
      <c r="B42" s="40" t="s">
        <v>34</v>
      </c>
      <c r="C42" s="47">
        <v>1171145</v>
      </c>
      <c r="D42" s="47">
        <v>2413127</v>
      </c>
      <c r="E42" s="47">
        <v>2488127</v>
      </c>
      <c r="F42" s="47">
        <v>2488127</v>
      </c>
      <c r="G42" s="163">
        <f t="shared" si="6"/>
        <v>0</v>
      </c>
      <c r="H42" s="100"/>
    </row>
    <row r="43" spans="1:8" x14ac:dyDescent="0.25">
      <c r="A43" s="39">
        <v>15</v>
      </c>
      <c r="B43" s="39" t="s">
        <v>40</v>
      </c>
      <c r="C43" s="47"/>
      <c r="D43" s="47"/>
      <c r="E43" s="47"/>
      <c r="F43" s="47"/>
      <c r="G43" s="163">
        <f t="shared" si="6"/>
        <v>0</v>
      </c>
    </row>
    <row r="44" spans="1:8" x14ac:dyDescent="0.25">
      <c r="A44" s="39">
        <v>153</v>
      </c>
      <c r="B44" s="40" t="s">
        <v>212</v>
      </c>
      <c r="C44" s="47"/>
      <c r="D44" s="47"/>
      <c r="E44" s="47"/>
      <c r="F44" s="47"/>
      <c r="G44" s="163">
        <f t="shared" si="6"/>
        <v>0</v>
      </c>
    </row>
    <row r="45" spans="1:8" x14ac:dyDescent="0.25">
      <c r="A45" s="39">
        <v>103</v>
      </c>
      <c r="B45" s="40" t="s">
        <v>41</v>
      </c>
      <c r="C45" s="47">
        <v>15000</v>
      </c>
      <c r="D45" s="47">
        <v>15000</v>
      </c>
      <c r="E45" s="47">
        <v>15000</v>
      </c>
      <c r="F45" s="47">
        <v>15000</v>
      </c>
      <c r="G45" s="163">
        <f t="shared" si="6"/>
        <v>0</v>
      </c>
    </row>
    <row r="46" spans="1:8" x14ac:dyDescent="0.25">
      <c r="A46" s="39">
        <v>3502</v>
      </c>
      <c r="B46" s="40" t="s">
        <v>35</v>
      </c>
      <c r="C46" s="47">
        <v>168047</v>
      </c>
      <c r="D46" s="47">
        <v>843761</v>
      </c>
      <c r="E46" s="47">
        <v>841270</v>
      </c>
      <c r="F46" s="47">
        <v>838270</v>
      </c>
      <c r="G46" s="163">
        <f t="shared" si="6"/>
        <v>-3000</v>
      </c>
    </row>
    <row r="47" spans="1:8" x14ac:dyDescent="0.25">
      <c r="A47" s="39">
        <v>4502</v>
      </c>
      <c r="B47" s="40" t="s">
        <v>36</v>
      </c>
      <c r="C47" s="47">
        <v>148918</v>
      </c>
      <c r="D47" s="47">
        <v>235829</v>
      </c>
      <c r="E47" s="47">
        <v>230847</v>
      </c>
      <c r="F47" s="47">
        <v>224847</v>
      </c>
      <c r="G47" s="163">
        <f t="shared" si="6"/>
        <v>-6000</v>
      </c>
      <c r="H47" s="100"/>
    </row>
    <row r="48" spans="1:8" x14ac:dyDescent="0.25">
      <c r="A48" s="39"/>
      <c r="B48" s="40" t="s">
        <v>37</v>
      </c>
      <c r="C48" s="47"/>
      <c r="D48" s="47"/>
      <c r="E48" s="47"/>
      <c r="F48" s="47"/>
      <c r="G48" s="163">
        <f t="shared" si="6"/>
        <v>0</v>
      </c>
    </row>
    <row r="49" spans="1:13" x14ac:dyDescent="0.25">
      <c r="A49" s="39"/>
      <c r="B49" s="40" t="s">
        <v>38</v>
      </c>
      <c r="C49" s="47"/>
      <c r="D49" s="47"/>
      <c r="E49" s="47"/>
      <c r="F49" s="47"/>
      <c r="G49" s="163">
        <f t="shared" si="6"/>
        <v>0</v>
      </c>
    </row>
    <row r="50" spans="1:13" x14ac:dyDescent="0.25">
      <c r="A50" s="39"/>
      <c r="B50" s="62" t="s">
        <v>39</v>
      </c>
      <c r="C50" s="47"/>
      <c r="D50" s="47"/>
      <c r="E50" s="47"/>
      <c r="F50" s="47"/>
      <c r="G50" s="163">
        <f t="shared" si="6"/>
        <v>0</v>
      </c>
    </row>
    <row r="51" spans="1:13" x14ac:dyDescent="0.25">
      <c r="A51" s="39"/>
      <c r="B51" s="62" t="s">
        <v>40</v>
      </c>
      <c r="C51" s="47"/>
      <c r="D51" s="47"/>
      <c r="E51" s="47"/>
      <c r="F51" s="47"/>
      <c r="G51" s="163">
        <f t="shared" si="6"/>
        <v>0</v>
      </c>
    </row>
    <row r="52" spans="1:13" x14ac:dyDescent="0.25">
      <c r="A52" s="39"/>
      <c r="B52" s="62" t="s">
        <v>41</v>
      </c>
      <c r="C52" s="47"/>
      <c r="D52" s="47"/>
      <c r="E52" s="47"/>
      <c r="F52" s="47"/>
      <c r="G52" s="163">
        <f t="shared" si="6"/>
        <v>0</v>
      </c>
    </row>
    <row r="53" spans="1:13" x14ac:dyDescent="0.25">
      <c r="A53" s="39"/>
      <c r="B53" s="40" t="s">
        <v>42</v>
      </c>
      <c r="C53" s="47"/>
      <c r="D53" s="47"/>
      <c r="E53" s="47"/>
      <c r="F53" s="47"/>
      <c r="G53" s="163">
        <f t="shared" si="6"/>
        <v>0</v>
      </c>
    </row>
    <row r="54" spans="1:13" x14ac:dyDescent="0.25">
      <c r="A54" s="39">
        <v>65</v>
      </c>
      <c r="B54" s="40" t="s">
        <v>43</v>
      </c>
      <c r="C54" s="47">
        <v>321448</v>
      </c>
      <c r="D54" s="47">
        <v>301117</v>
      </c>
      <c r="E54" s="47">
        <v>301494</v>
      </c>
      <c r="F54" s="47">
        <v>301494</v>
      </c>
      <c r="G54" s="163">
        <f t="shared" si="6"/>
        <v>0</v>
      </c>
      <c r="H54" s="100"/>
    </row>
    <row r="55" spans="1:13" x14ac:dyDescent="0.25">
      <c r="A55" s="35"/>
      <c r="B55" s="44" t="s">
        <v>44</v>
      </c>
      <c r="C55" s="37">
        <f>C39+C40</f>
        <v>-361659</v>
      </c>
      <c r="D55" s="37">
        <f>D39+D40</f>
        <v>-1127150</v>
      </c>
      <c r="E55" s="37">
        <f>E39+E40</f>
        <v>-1337233</v>
      </c>
      <c r="F55" s="37">
        <f>F39+F40</f>
        <v>-1336654</v>
      </c>
      <c r="G55" s="163">
        <f t="shared" si="6"/>
        <v>579</v>
      </c>
    </row>
    <row r="56" spans="1:13" x14ac:dyDescent="0.25">
      <c r="A56" s="35"/>
      <c r="B56" s="36" t="s">
        <v>45</v>
      </c>
      <c r="C56" s="37">
        <f>C57-C58</f>
        <v>102447</v>
      </c>
      <c r="D56" s="37">
        <f t="shared" ref="D56:E56" si="23">D57-D58</f>
        <v>604624</v>
      </c>
      <c r="E56" s="37">
        <f t="shared" si="23"/>
        <v>602516</v>
      </c>
      <c r="F56" s="37">
        <f t="shared" ref="F56" si="24">F57-F58</f>
        <v>602516</v>
      </c>
      <c r="G56" s="163">
        <f t="shared" si="6"/>
        <v>0</v>
      </c>
    </row>
    <row r="57" spans="1:13" x14ac:dyDescent="0.25">
      <c r="A57" s="39"/>
      <c r="B57" s="63" t="s">
        <v>46</v>
      </c>
      <c r="C57" s="47">
        <v>7989821</v>
      </c>
      <c r="D57" s="47">
        <v>1157500</v>
      </c>
      <c r="E57" s="47">
        <v>1157500</v>
      </c>
      <c r="F57" s="47">
        <v>1157500</v>
      </c>
      <c r="G57" s="163">
        <f t="shared" si="6"/>
        <v>0</v>
      </c>
    </row>
    <row r="58" spans="1:13" x14ac:dyDescent="0.25">
      <c r="A58" s="39"/>
      <c r="B58" s="63" t="s">
        <v>47</v>
      </c>
      <c r="C58" s="47">
        <v>7887374</v>
      </c>
      <c r="D58" s="47">
        <v>552876</v>
      </c>
      <c r="E58" s="47">
        <v>554984</v>
      </c>
      <c r="F58" s="47">
        <v>554984</v>
      </c>
      <c r="G58" s="163">
        <f t="shared" si="6"/>
        <v>0</v>
      </c>
      <c r="H58" s="100"/>
    </row>
    <row r="59" spans="1:13" x14ac:dyDescent="0.25">
      <c r="A59" s="35"/>
      <c r="B59" s="64" t="s">
        <v>266</v>
      </c>
      <c r="C59" s="50">
        <v>87212</v>
      </c>
      <c r="D59" s="50">
        <v>-105045</v>
      </c>
      <c r="E59" s="50">
        <v>-91849</v>
      </c>
      <c r="F59" s="50">
        <v>-95648</v>
      </c>
      <c r="G59" s="163">
        <f t="shared" si="6"/>
        <v>-3799</v>
      </c>
      <c r="J59" s="161"/>
      <c r="L59" s="15"/>
      <c r="M59" s="15"/>
    </row>
    <row r="60" spans="1:13" ht="30" thickBot="1" x14ac:dyDescent="0.3">
      <c r="A60" s="65"/>
      <c r="B60" s="66" t="s">
        <v>287</v>
      </c>
      <c r="C60" s="67">
        <v>-172000</v>
      </c>
      <c r="D60" s="67">
        <v>-627571</v>
      </c>
      <c r="E60" s="67">
        <v>-826566</v>
      </c>
      <c r="F60" s="67">
        <v>-829786</v>
      </c>
      <c r="G60" s="163">
        <f t="shared" si="6"/>
        <v>-3220</v>
      </c>
      <c r="L60" s="15"/>
    </row>
    <row r="61" spans="1:13" x14ac:dyDescent="0.25">
      <c r="A61" s="29"/>
      <c r="B61" s="29"/>
      <c r="C61" s="46"/>
      <c r="D61" s="46"/>
      <c r="E61" s="46"/>
      <c r="F61" s="46"/>
      <c r="G61" s="163">
        <f t="shared" si="6"/>
        <v>0</v>
      </c>
      <c r="H61" s="15"/>
    </row>
    <row r="62" spans="1:13" x14ac:dyDescent="0.25">
      <c r="A62" s="29"/>
      <c r="B62" s="29"/>
      <c r="C62" s="29"/>
      <c r="D62" s="29"/>
      <c r="E62" s="29"/>
      <c r="F62" s="29"/>
      <c r="G62" s="163">
        <f t="shared" si="6"/>
        <v>0</v>
      </c>
    </row>
    <row r="63" spans="1:13" ht="15.75" thickBot="1" x14ac:dyDescent="0.3">
      <c r="A63" s="29"/>
      <c r="B63" s="29"/>
      <c r="C63" s="46"/>
      <c r="D63" s="46"/>
      <c r="E63" s="46"/>
      <c r="F63" s="46"/>
      <c r="G63" s="163">
        <f t="shared" si="6"/>
        <v>0</v>
      </c>
    </row>
    <row r="64" spans="1:13" ht="15.75" thickBot="1" x14ac:dyDescent="0.3">
      <c r="A64" s="185" t="s">
        <v>115</v>
      </c>
      <c r="B64" s="186"/>
      <c r="C64" s="68"/>
      <c r="D64" s="68"/>
      <c r="E64" s="68"/>
      <c r="F64" s="68"/>
      <c r="G64" s="163">
        <f t="shared" si="6"/>
        <v>0</v>
      </c>
    </row>
    <row r="65" spans="1:8" x14ac:dyDescent="0.25">
      <c r="A65" s="69" t="s">
        <v>116</v>
      </c>
      <c r="B65" s="70" t="s">
        <v>117</v>
      </c>
      <c r="C65" s="34">
        <f>SUM(C66:C72)</f>
        <v>1876625</v>
      </c>
      <c r="D65" s="34">
        <f>SUM(D66:D72)</f>
        <v>1756249</v>
      </c>
      <c r="E65" s="34">
        <f>SUM(E66:E72)</f>
        <v>1771208</v>
      </c>
      <c r="F65" s="34">
        <f>SUM(F66:F72)</f>
        <v>1763958</v>
      </c>
      <c r="G65" s="163">
        <f t="shared" si="6"/>
        <v>-7250</v>
      </c>
    </row>
    <row r="66" spans="1:8" x14ac:dyDescent="0.25">
      <c r="A66" s="71" t="s">
        <v>51</v>
      </c>
      <c r="B66" s="46" t="s">
        <v>193</v>
      </c>
      <c r="C66" s="47">
        <v>83935</v>
      </c>
      <c r="D66" s="47">
        <v>95607</v>
      </c>
      <c r="E66" s="47">
        <v>95487</v>
      </c>
      <c r="F66" s="47">
        <v>101669</v>
      </c>
      <c r="G66" s="163">
        <f t="shared" si="6"/>
        <v>6182</v>
      </c>
      <c r="H66" s="100">
        <f>F66-C66</f>
        <v>17734</v>
      </c>
    </row>
    <row r="67" spans="1:8" x14ac:dyDescent="0.25">
      <c r="A67" s="72" t="s">
        <v>52</v>
      </c>
      <c r="B67" s="46" t="s">
        <v>194</v>
      </c>
      <c r="C67" s="47">
        <v>1242138</v>
      </c>
      <c r="D67" s="47">
        <v>1054531</v>
      </c>
      <c r="E67" s="47">
        <v>1079964</v>
      </c>
      <c r="F67" s="47">
        <v>1064158</v>
      </c>
      <c r="G67" s="163">
        <f t="shared" si="6"/>
        <v>-15806</v>
      </c>
    </row>
    <row r="68" spans="1:8" x14ac:dyDescent="0.25">
      <c r="A68" s="72" t="s">
        <v>54</v>
      </c>
      <c r="B68" s="46" t="s">
        <v>53</v>
      </c>
      <c r="C68" s="47">
        <v>36130</v>
      </c>
      <c r="D68" s="47">
        <v>100000</v>
      </c>
      <c r="E68" s="47">
        <v>100000</v>
      </c>
      <c r="F68" s="47">
        <v>100000</v>
      </c>
      <c r="G68" s="163">
        <f t="shared" si="6"/>
        <v>0</v>
      </c>
    </row>
    <row r="69" spans="1:8" x14ac:dyDescent="0.25">
      <c r="A69" s="72" t="s">
        <v>56</v>
      </c>
      <c r="B69" s="46" t="s">
        <v>55</v>
      </c>
      <c r="C69" s="47">
        <v>64573</v>
      </c>
      <c r="D69" s="47">
        <v>48528</v>
      </c>
      <c r="E69" s="47">
        <v>48528</v>
      </c>
      <c r="F69" s="47">
        <v>48528</v>
      </c>
      <c r="G69" s="163">
        <f t="shared" si="6"/>
        <v>0</v>
      </c>
    </row>
    <row r="70" spans="1:8" x14ac:dyDescent="0.25">
      <c r="A70" s="76" t="s">
        <v>258</v>
      </c>
      <c r="B70" s="46" t="s">
        <v>259</v>
      </c>
      <c r="C70" s="47">
        <v>19695</v>
      </c>
      <c r="D70" s="47">
        <v>19695</v>
      </c>
      <c r="E70" s="47">
        <v>19695</v>
      </c>
      <c r="F70" s="47">
        <v>19695</v>
      </c>
      <c r="G70" s="163">
        <f t="shared" si="6"/>
        <v>0</v>
      </c>
    </row>
    <row r="71" spans="1:8" x14ac:dyDescent="0.25">
      <c r="A71" s="72" t="s">
        <v>58</v>
      </c>
      <c r="B71" s="46" t="s">
        <v>59</v>
      </c>
      <c r="C71" s="47">
        <v>108706</v>
      </c>
      <c r="D71" s="47">
        <v>136771</v>
      </c>
      <c r="E71" s="47">
        <v>126040</v>
      </c>
      <c r="F71" s="47">
        <v>128414</v>
      </c>
      <c r="G71" s="163">
        <f t="shared" ref="G71:G134" si="25">F71-E71</f>
        <v>2374</v>
      </c>
    </row>
    <row r="72" spans="1:8" x14ac:dyDescent="0.25">
      <c r="A72" s="72" t="s">
        <v>57</v>
      </c>
      <c r="B72" s="46" t="s">
        <v>192</v>
      </c>
      <c r="C72" s="47">
        <v>321448</v>
      </c>
      <c r="D72" s="47">
        <v>301117</v>
      </c>
      <c r="E72" s="47">
        <v>301494</v>
      </c>
      <c r="F72" s="47">
        <v>301494</v>
      </c>
      <c r="G72" s="163">
        <f t="shared" si="25"/>
        <v>0</v>
      </c>
    </row>
    <row r="73" spans="1:8" x14ac:dyDescent="0.25">
      <c r="A73" s="73" t="s">
        <v>299</v>
      </c>
      <c r="B73" s="169" t="s">
        <v>300</v>
      </c>
      <c r="C73" s="50"/>
      <c r="D73" s="50"/>
      <c r="E73" s="50"/>
      <c r="F73" s="37">
        <f>F74</f>
        <v>11940</v>
      </c>
      <c r="G73" s="163">
        <f t="shared" si="25"/>
        <v>11940</v>
      </c>
    </row>
    <row r="74" spans="1:8" x14ac:dyDescent="0.25">
      <c r="A74" s="76" t="s">
        <v>301</v>
      </c>
      <c r="B74" s="46" t="s">
        <v>302</v>
      </c>
      <c r="C74" s="47"/>
      <c r="D74" s="47"/>
      <c r="E74" s="47"/>
      <c r="F74" s="47">
        <v>11940</v>
      </c>
      <c r="G74" s="163">
        <f t="shared" si="25"/>
        <v>11940</v>
      </c>
    </row>
    <row r="75" spans="1:8" x14ac:dyDescent="0.25">
      <c r="A75" s="73" t="s">
        <v>155</v>
      </c>
      <c r="B75" s="74" t="s">
        <v>156</v>
      </c>
      <c r="C75" s="75">
        <f t="shared" ref="C75" si="26">C76+C77</f>
        <v>25658</v>
      </c>
      <c r="D75" s="75">
        <f t="shared" ref="D75:E75" si="27">D76+D77</f>
        <v>55321</v>
      </c>
      <c r="E75" s="75">
        <f t="shared" si="27"/>
        <v>55321</v>
      </c>
      <c r="F75" s="75">
        <f t="shared" ref="F75" si="28">F76+F77</f>
        <v>53000</v>
      </c>
      <c r="G75" s="163">
        <f t="shared" si="25"/>
        <v>-2321</v>
      </c>
    </row>
    <row r="76" spans="1:8" x14ac:dyDescent="0.25">
      <c r="A76" s="76" t="s">
        <v>157</v>
      </c>
      <c r="B76" s="48" t="s">
        <v>252</v>
      </c>
      <c r="C76" s="47">
        <v>3000</v>
      </c>
      <c r="D76" s="47">
        <v>3000</v>
      </c>
      <c r="E76" s="47">
        <v>3000</v>
      </c>
      <c r="F76" s="47">
        <v>3000</v>
      </c>
      <c r="G76" s="163">
        <f t="shared" si="25"/>
        <v>0</v>
      </c>
    </row>
    <row r="77" spans="1:8" x14ac:dyDescent="0.25">
      <c r="A77" s="77" t="s">
        <v>157</v>
      </c>
      <c r="B77" s="78" t="s">
        <v>238</v>
      </c>
      <c r="C77" s="47">
        <v>22658</v>
      </c>
      <c r="D77" s="47">
        <v>52321</v>
      </c>
      <c r="E77" s="47">
        <v>52321</v>
      </c>
      <c r="F77" s="47">
        <v>50000</v>
      </c>
      <c r="G77" s="163">
        <f t="shared" si="25"/>
        <v>-2321</v>
      </c>
    </row>
    <row r="78" spans="1:8" x14ac:dyDescent="0.25">
      <c r="A78" s="79" t="s">
        <v>118</v>
      </c>
      <c r="B78" s="80" t="s">
        <v>119</v>
      </c>
      <c r="C78" s="37">
        <f>SUM(C79:C86)</f>
        <v>349659</v>
      </c>
      <c r="D78" s="37">
        <f>SUM(D79:D86)</f>
        <v>468280</v>
      </c>
      <c r="E78" s="37">
        <f>SUM(E79:E86)</f>
        <v>483280</v>
      </c>
      <c r="F78" s="37">
        <f>SUM(F79:F86)</f>
        <v>514251</v>
      </c>
      <c r="G78" s="163">
        <f t="shared" si="25"/>
        <v>30971</v>
      </c>
    </row>
    <row r="79" spans="1:8" x14ac:dyDescent="0.25">
      <c r="A79" s="81" t="s">
        <v>186</v>
      </c>
      <c r="B79" s="82" t="s">
        <v>187</v>
      </c>
      <c r="C79" s="47">
        <v>5000</v>
      </c>
      <c r="D79" s="47">
        <v>0</v>
      </c>
      <c r="E79" s="47">
        <v>0</v>
      </c>
      <c r="F79" s="47">
        <v>0</v>
      </c>
      <c r="G79" s="163">
        <f t="shared" si="25"/>
        <v>0</v>
      </c>
    </row>
    <row r="80" spans="1:8" x14ac:dyDescent="0.25">
      <c r="A80" s="72" t="s">
        <v>60</v>
      </c>
      <c r="B80" s="46" t="s">
        <v>120</v>
      </c>
      <c r="C80" s="47">
        <v>6000</v>
      </c>
      <c r="D80" s="47">
        <v>20000</v>
      </c>
      <c r="E80" s="47">
        <v>20000</v>
      </c>
      <c r="F80" s="47">
        <v>20000</v>
      </c>
      <c r="G80" s="163">
        <f t="shared" si="25"/>
        <v>0</v>
      </c>
    </row>
    <row r="81" spans="1:7" x14ac:dyDescent="0.25">
      <c r="A81" s="76" t="s">
        <v>263</v>
      </c>
      <c r="B81" s="46" t="s">
        <v>262</v>
      </c>
      <c r="C81" s="47">
        <v>13870</v>
      </c>
      <c r="D81" s="47">
        <v>0</v>
      </c>
      <c r="E81" s="47">
        <v>0</v>
      </c>
      <c r="F81" s="47">
        <v>0</v>
      </c>
      <c r="G81" s="163">
        <f t="shared" si="25"/>
        <v>0</v>
      </c>
    </row>
    <row r="82" spans="1:7" x14ac:dyDescent="0.25">
      <c r="A82" s="72" t="s">
        <v>61</v>
      </c>
      <c r="B82" s="46" t="s">
        <v>121</v>
      </c>
      <c r="C82" s="47">
        <v>277363</v>
      </c>
      <c r="D82" s="47">
        <v>320500</v>
      </c>
      <c r="E82" s="47">
        <v>335500</v>
      </c>
      <c r="F82" s="47">
        <v>366471</v>
      </c>
      <c r="G82" s="163">
        <f t="shared" si="25"/>
        <v>30971</v>
      </c>
    </row>
    <row r="83" spans="1:7" x14ac:dyDescent="0.25">
      <c r="A83" s="72" t="s">
        <v>62</v>
      </c>
      <c r="B83" s="46" t="s">
        <v>63</v>
      </c>
      <c r="C83" s="47">
        <v>9900</v>
      </c>
      <c r="D83" s="47">
        <v>9950</v>
      </c>
      <c r="E83" s="47">
        <v>9950</v>
      </c>
      <c r="F83" s="47">
        <v>9950</v>
      </c>
      <c r="G83" s="163">
        <f t="shared" si="25"/>
        <v>0</v>
      </c>
    </row>
    <row r="84" spans="1:7" x14ac:dyDescent="0.25">
      <c r="A84" s="76" t="s">
        <v>65</v>
      </c>
      <c r="B84" s="46" t="s">
        <v>64</v>
      </c>
      <c r="C84" s="47">
        <v>3770</v>
      </c>
      <c r="D84" s="47">
        <v>0</v>
      </c>
      <c r="E84" s="47">
        <v>0</v>
      </c>
      <c r="F84" s="47">
        <v>0</v>
      </c>
      <c r="G84" s="163">
        <f t="shared" si="25"/>
        <v>0</v>
      </c>
    </row>
    <row r="85" spans="1:7" x14ac:dyDescent="0.25">
      <c r="A85" s="76" t="s">
        <v>65</v>
      </c>
      <c r="B85" s="46" t="s">
        <v>257</v>
      </c>
      <c r="C85" s="47">
        <v>9050</v>
      </c>
      <c r="D85" s="47">
        <v>108322</v>
      </c>
      <c r="E85" s="47">
        <v>108322</v>
      </c>
      <c r="F85" s="47">
        <v>108322</v>
      </c>
      <c r="G85" s="163">
        <f t="shared" si="25"/>
        <v>0</v>
      </c>
    </row>
    <row r="86" spans="1:7" x14ac:dyDescent="0.25">
      <c r="A86" s="76" t="s">
        <v>66</v>
      </c>
      <c r="B86" s="46" t="s">
        <v>195</v>
      </c>
      <c r="C86" s="47">
        <v>24706</v>
      </c>
      <c r="D86" s="47">
        <v>9508</v>
      </c>
      <c r="E86" s="47">
        <v>9508</v>
      </c>
      <c r="F86" s="47">
        <v>9508</v>
      </c>
      <c r="G86" s="163">
        <f t="shared" si="25"/>
        <v>0</v>
      </c>
    </row>
    <row r="87" spans="1:7" x14ac:dyDescent="0.25">
      <c r="A87" s="79" t="s">
        <v>122</v>
      </c>
      <c r="B87" s="38" t="s">
        <v>123</v>
      </c>
      <c r="C87" s="37">
        <f>SUM(C88:C95)</f>
        <v>923194</v>
      </c>
      <c r="D87" s="37">
        <f>SUM(D88:D95)</f>
        <v>868308</v>
      </c>
      <c r="E87" s="37">
        <f>SUM(E88:E95)</f>
        <v>873093</v>
      </c>
      <c r="F87" s="37">
        <f>SUM(F88:F95)</f>
        <v>873093</v>
      </c>
      <c r="G87" s="163">
        <f t="shared" si="25"/>
        <v>0</v>
      </c>
    </row>
    <row r="88" spans="1:7" x14ac:dyDescent="0.25">
      <c r="A88" s="71" t="s">
        <v>67</v>
      </c>
      <c r="B88" s="46" t="s">
        <v>124</v>
      </c>
      <c r="C88" s="47">
        <v>95438</v>
      </c>
      <c r="D88" s="47">
        <v>51575</v>
      </c>
      <c r="E88" s="47">
        <v>51870</v>
      </c>
      <c r="F88" s="47">
        <v>51870</v>
      </c>
      <c r="G88" s="163">
        <f t="shared" si="25"/>
        <v>0</v>
      </c>
    </row>
    <row r="89" spans="1:7" ht="30" x14ac:dyDescent="0.25">
      <c r="A89" s="76" t="s">
        <v>67</v>
      </c>
      <c r="B89" s="118" t="s">
        <v>288</v>
      </c>
      <c r="C89" s="47">
        <v>0</v>
      </c>
      <c r="D89" s="47">
        <v>507939</v>
      </c>
      <c r="E89" s="47">
        <v>514821</v>
      </c>
      <c r="F89" s="47">
        <v>514821</v>
      </c>
      <c r="G89" s="163">
        <f t="shared" si="25"/>
        <v>0</v>
      </c>
    </row>
    <row r="90" spans="1:7" x14ac:dyDescent="0.25">
      <c r="A90" s="72" t="s">
        <v>68</v>
      </c>
      <c r="B90" s="46" t="s">
        <v>168</v>
      </c>
      <c r="C90" s="47">
        <v>262593</v>
      </c>
      <c r="D90" s="47">
        <v>0</v>
      </c>
      <c r="E90" s="47">
        <v>0</v>
      </c>
      <c r="F90" s="47">
        <v>0</v>
      </c>
      <c r="G90" s="163">
        <f t="shared" si="25"/>
        <v>0</v>
      </c>
    </row>
    <row r="91" spans="1:7" x14ac:dyDescent="0.25">
      <c r="A91" s="72" t="s">
        <v>68</v>
      </c>
      <c r="B91" s="48" t="s">
        <v>169</v>
      </c>
      <c r="C91" s="47">
        <v>136812</v>
      </c>
      <c r="D91" s="47">
        <v>0</v>
      </c>
      <c r="E91" s="47">
        <v>0</v>
      </c>
      <c r="F91" s="47">
        <v>0</v>
      </c>
      <c r="G91" s="163">
        <f t="shared" si="25"/>
        <v>0</v>
      </c>
    </row>
    <row r="92" spans="1:7" x14ac:dyDescent="0.25">
      <c r="A92" s="72" t="s">
        <v>68</v>
      </c>
      <c r="B92" s="48" t="s">
        <v>170</v>
      </c>
      <c r="C92" s="47">
        <v>115860</v>
      </c>
      <c r="D92" s="47">
        <v>0</v>
      </c>
      <c r="E92" s="47">
        <v>0</v>
      </c>
      <c r="F92" s="47">
        <v>0</v>
      </c>
      <c r="G92" s="163">
        <f t="shared" si="25"/>
        <v>0</v>
      </c>
    </row>
    <row r="93" spans="1:7" x14ac:dyDescent="0.25">
      <c r="A93" s="76" t="s">
        <v>68</v>
      </c>
      <c r="B93" s="48" t="s">
        <v>164</v>
      </c>
      <c r="C93" s="47">
        <v>198710</v>
      </c>
      <c r="D93" s="47">
        <v>199558</v>
      </c>
      <c r="E93" s="47">
        <v>191574</v>
      </c>
      <c r="F93" s="47">
        <v>191574</v>
      </c>
      <c r="G93" s="163">
        <f t="shared" si="25"/>
        <v>0</v>
      </c>
    </row>
    <row r="94" spans="1:7" x14ac:dyDescent="0.25">
      <c r="A94" s="72" t="s">
        <v>68</v>
      </c>
      <c r="B94" s="48" t="s">
        <v>267</v>
      </c>
      <c r="C94" s="47">
        <v>111174</v>
      </c>
      <c r="D94" s="47">
        <v>106576</v>
      </c>
      <c r="E94" s="47">
        <v>112168</v>
      </c>
      <c r="F94" s="47">
        <v>112168</v>
      </c>
      <c r="G94" s="163">
        <f t="shared" si="25"/>
        <v>0</v>
      </c>
    </row>
    <row r="95" spans="1:7" x14ac:dyDescent="0.25">
      <c r="A95" s="77" t="s">
        <v>69</v>
      </c>
      <c r="B95" s="46" t="s">
        <v>70</v>
      </c>
      <c r="C95" s="47">
        <v>2607</v>
      </c>
      <c r="D95" s="47">
        <v>2660</v>
      </c>
      <c r="E95" s="47">
        <v>2660</v>
      </c>
      <c r="F95" s="47">
        <v>2660</v>
      </c>
      <c r="G95" s="163">
        <f t="shared" si="25"/>
        <v>0</v>
      </c>
    </row>
    <row r="96" spans="1:7" x14ac:dyDescent="0.25">
      <c r="A96" s="79" t="s">
        <v>125</v>
      </c>
      <c r="B96" s="38" t="s">
        <v>72</v>
      </c>
      <c r="C96" s="37">
        <f>SUM(C97:C107)</f>
        <v>364090</v>
      </c>
      <c r="D96" s="37">
        <f>SUM(D97:D107)</f>
        <v>471765</v>
      </c>
      <c r="E96" s="37">
        <f>SUM(E97:E107)</f>
        <v>466783</v>
      </c>
      <c r="F96" s="37">
        <f>SUM(F97:F107)</f>
        <v>460783</v>
      </c>
      <c r="G96" s="163">
        <f t="shared" si="25"/>
        <v>-6000</v>
      </c>
    </row>
    <row r="97" spans="1:7" x14ac:dyDescent="0.25">
      <c r="A97" s="76" t="s">
        <v>71</v>
      </c>
      <c r="B97" s="48" t="s">
        <v>179</v>
      </c>
      <c r="C97" s="47">
        <v>140718</v>
      </c>
      <c r="D97" s="47">
        <v>152890</v>
      </c>
      <c r="E97" s="47">
        <v>147908</v>
      </c>
      <c r="F97" s="47">
        <v>141908</v>
      </c>
      <c r="G97" s="163">
        <f t="shared" si="25"/>
        <v>-6000</v>
      </c>
    </row>
    <row r="98" spans="1:7" x14ac:dyDescent="0.25">
      <c r="A98" s="72" t="s">
        <v>158</v>
      </c>
      <c r="B98" s="83" t="s">
        <v>171</v>
      </c>
      <c r="C98" s="47">
        <v>114300</v>
      </c>
      <c r="D98" s="47">
        <v>107000</v>
      </c>
      <c r="E98" s="47">
        <v>107000</v>
      </c>
      <c r="F98" s="47">
        <v>107000</v>
      </c>
      <c r="G98" s="163">
        <f t="shared" si="25"/>
        <v>0</v>
      </c>
    </row>
    <row r="99" spans="1:7" x14ac:dyDescent="0.25">
      <c r="A99" s="76" t="s">
        <v>73</v>
      </c>
      <c r="B99" s="83" t="s">
        <v>289</v>
      </c>
      <c r="C99" s="47">
        <v>0</v>
      </c>
      <c r="D99" s="47">
        <v>28850</v>
      </c>
      <c r="E99" s="47">
        <v>28850</v>
      </c>
      <c r="F99" s="47">
        <v>28850</v>
      </c>
      <c r="G99" s="163">
        <f t="shared" si="25"/>
        <v>0</v>
      </c>
    </row>
    <row r="100" spans="1:7" x14ac:dyDescent="0.25">
      <c r="A100" s="72" t="s">
        <v>73</v>
      </c>
      <c r="B100" s="48" t="s">
        <v>254</v>
      </c>
      <c r="C100" s="47">
        <v>6558</v>
      </c>
      <c r="D100" s="47">
        <v>0</v>
      </c>
      <c r="E100" s="47">
        <v>0</v>
      </c>
      <c r="F100" s="47">
        <v>0</v>
      </c>
      <c r="G100" s="163">
        <f t="shared" si="25"/>
        <v>0</v>
      </c>
    </row>
    <row r="101" spans="1:7" x14ac:dyDescent="0.25">
      <c r="A101" s="76" t="s">
        <v>73</v>
      </c>
      <c r="B101" s="48" t="s">
        <v>161</v>
      </c>
      <c r="C101" s="47">
        <v>22292</v>
      </c>
      <c r="D101" s="47">
        <v>0</v>
      </c>
      <c r="E101" s="47">
        <v>0</v>
      </c>
      <c r="F101" s="47">
        <v>0</v>
      </c>
      <c r="G101" s="163">
        <f t="shared" si="25"/>
        <v>0</v>
      </c>
    </row>
    <row r="102" spans="1:7" x14ac:dyDescent="0.25">
      <c r="A102" s="72" t="s">
        <v>73</v>
      </c>
      <c r="B102" s="48" t="s">
        <v>126</v>
      </c>
      <c r="C102" s="47">
        <v>19546</v>
      </c>
      <c r="D102" s="47">
        <v>133002</v>
      </c>
      <c r="E102" s="47">
        <v>133002</v>
      </c>
      <c r="F102" s="47">
        <v>133002</v>
      </c>
      <c r="G102" s="163">
        <f t="shared" si="25"/>
        <v>0</v>
      </c>
    </row>
    <row r="103" spans="1:7" x14ac:dyDescent="0.25">
      <c r="A103" s="76" t="s">
        <v>73</v>
      </c>
      <c r="B103" s="48" t="s">
        <v>159</v>
      </c>
      <c r="C103" s="47">
        <v>12000</v>
      </c>
      <c r="D103" s="47">
        <v>12000</v>
      </c>
      <c r="E103" s="47">
        <v>12000</v>
      </c>
      <c r="F103" s="47">
        <v>12000</v>
      </c>
      <c r="G103" s="163">
        <f t="shared" si="25"/>
        <v>0</v>
      </c>
    </row>
    <row r="104" spans="1:7" x14ac:dyDescent="0.25">
      <c r="A104" s="76" t="s">
        <v>73</v>
      </c>
      <c r="B104" s="48" t="s">
        <v>172</v>
      </c>
      <c r="C104" s="47">
        <v>1500</v>
      </c>
      <c r="D104" s="47">
        <v>1500</v>
      </c>
      <c r="E104" s="47">
        <v>1500</v>
      </c>
      <c r="F104" s="47">
        <v>1500</v>
      </c>
      <c r="G104" s="163">
        <f t="shared" si="25"/>
        <v>0</v>
      </c>
    </row>
    <row r="105" spans="1:7" x14ac:dyDescent="0.25">
      <c r="A105" s="76" t="s">
        <v>73</v>
      </c>
      <c r="B105" s="48" t="s">
        <v>160</v>
      </c>
      <c r="C105" s="47">
        <v>9803</v>
      </c>
      <c r="D105" s="47">
        <v>7000</v>
      </c>
      <c r="E105" s="47">
        <v>7000</v>
      </c>
      <c r="F105" s="47">
        <v>7000</v>
      </c>
      <c r="G105" s="163">
        <f t="shared" si="25"/>
        <v>0</v>
      </c>
    </row>
    <row r="106" spans="1:7" x14ac:dyDescent="0.25">
      <c r="A106" s="76" t="s">
        <v>73</v>
      </c>
      <c r="B106" s="48" t="s">
        <v>264</v>
      </c>
      <c r="C106" s="47">
        <v>12000</v>
      </c>
      <c r="D106" s="47">
        <v>0</v>
      </c>
      <c r="E106" s="47">
        <v>0</v>
      </c>
      <c r="F106" s="47">
        <v>0</v>
      </c>
      <c r="G106" s="163">
        <f t="shared" si="25"/>
        <v>0</v>
      </c>
    </row>
    <row r="107" spans="1:7" x14ac:dyDescent="0.25">
      <c r="A107" s="76" t="s">
        <v>73</v>
      </c>
      <c r="B107" s="48" t="s">
        <v>224</v>
      </c>
      <c r="C107" s="47">
        <v>25373</v>
      </c>
      <c r="D107" s="47">
        <v>29523</v>
      </c>
      <c r="E107" s="47">
        <v>29523</v>
      </c>
      <c r="F107" s="47">
        <v>29523</v>
      </c>
      <c r="G107" s="163">
        <f t="shared" si="25"/>
        <v>0</v>
      </c>
    </row>
    <row r="108" spans="1:7" x14ac:dyDescent="0.25">
      <c r="A108" s="79" t="s">
        <v>127</v>
      </c>
      <c r="B108" s="38" t="s">
        <v>128</v>
      </c>
      <c r="C108" s="37">
        <f>SUM(C109:C111)</f>
        <v>79747</v>
      </c>
      <c r="D108" s="37">
        <f>SUM(D109:D112)</f>
        <v>91820</v>
      </c>
      <c r="E108" s="37">
        <f>SUM(E109:E112)</f>
        <v>93074</v>
      </c>
      <c r="F108" s="37">
        <f>SUM(F109:F112)</f>
        <v>93074</v>
      </c>
      <c r="G108" s="163">
        <f t="shared" si="25"/>
        <v>0</v>
      </c>
    </row>
    <row r="109" spans="1:7" x14ac:dyDescent="0.25">
      <c r="A109" s="72" t="s">
        <v>74</v>
      </c>
      <c r="B109" s="48" t="s">
        <v>197</v>
      </c>
      <c r="C109" s="47">
        <v>65133</v>
      </c>
      <c r="D109" s="47">
        <v>65183</v>
      </c>
      <c r="E109" s="47">
        <v>66331</v>
      </c>
      <c r="F109" s="47">
        <v>66331</v>
      </c>
      <c r="G109" s="163">
        <f t="shared" si="25"/>
        <v>0</v>
      </c>
    </row>
    <row r="110" spans="1:7" x14ac:dyDescent="0.25">
      <c r="A110" s="72" t="s">
        <v>74</v>
      </c>
      <c r="B110" s="48" t="s">
        <v>198</v>
      </c>
      <c r="C110" s="47">
        <v>12871</v>
      </c>
      <c r="D110" s="47">
        <v>12871</v>
      </c>
      <c r="E110" s="47">
        <v>13095</v>
      </c>
      <c r="F110" s="47">
        <v>13095</v>
      </c>
      <c r="G110" s="163">
        <f t="shared" si="25"/>
        <v>0</v>
      </c>
    </row>
    <row r="111" spans="1:7" x14ac:dyDescent="0.25">
      <c r="A111" s="72" t="s">
        <v>74</v>
      </c>
      <c r="B111" s="48" t="s">
        <v>173</v>
      </c>
      <c r="C111" s="47">
        <v>1743</v>
      </c>
      <c r="D111" s="47">
        <v>2030</v>
      </c>
      <c r="E111" s="47">
        <v>2030</v>
      </c>
      <c r="F111" s="47">
        <v>2030</v>
      </c>
      <c r="G111" s="163">
        <f t="shared" si="25"/>
        <v>0</v>
      </c>
    </row>
    <row r="112" spans="1:7" x14ac:dyDescent="0.25">
      <c r="A112" s="76" t="s">
        <v>282</v>
      </c>
      <c r="B112" s="48" t="s">
        <v>283</v>
      </c>
      <c r="C112" s="47"/>
      <c r="D112" s="47">
        <v>11736</v>
      </c>
      <c r="E112" s="47">
        <v>11618</v>
      </c>
      <c r="F112" s="47">
        <v>11618</v>
      </c>
      <c r="G112" s="163">
        <f t="shared" si="25"/>
        <v>0</v>
      </c>
    </row>
    <row r="113" spans="1:7" x14ac:dyDescent="0.25">
      <c r="A113" s="79" t="s">
        <v>131</v>
      </c>
      <c r="B113" s="38" t="s">
        <v>290</v>
      </c>
      <c r="C113" s="37">
        <f>SUM(C114:C144)</f>
        <v>1561123</v>
      </c>
      <c r="D113" s="37">
        <f>SUM(D114:D144)</f>
        <v>1913705</v>
      </c>
      <c r="E113" s="37">
        <f>SUM(E114:E144)</f>
        <v>1970488</v>
      </c>
      <c r="F113" s="37">
        <f>SUM(F114:F144)</f>
        <v>1976121</v>
      </c>
      <c r="G113" s="163">
        <f t="shared" si="25"/>
        <v>5633</v>
      </c>
    </row>
    <row r="114" spans="1:7" x14ac:dyDescent="0.25">
      <c r="A114" s="76" t="s">
        <v>77</v>
      </c>
      <c r="B114" s="46" t="s">
        <v>199</v>
      </c>
      <c r="C114" s="47">
        <v>101270</v>
      </c>
      <c r="D114" s="47">
        <v>71195</v>
      </c>
      <c r="E114" s="47">
        <v>71187</v>
      </c>
      <c r="F114" s="47">
        <v>71187</v>
      </c>
      <c r="G114" s="163">
        <f t="shared" si="25"/>
        <v>0</v>
      </c>
    </row>
    <row r="115" spans="1:7" x14ac:dyDescent="0.25">
      <c r="A115" s="76" t="s">
        <v>77</v>
      </c>
      <c r="B115" s="46" t="s">
        <v>183</v>
      </c>
      <c r="C115" s="47">
        <v>8000</v>
      </c>
      <c r="D115" s="47">
        <v>10600</v>
      </c>
      <c r="E115" s="47">
        <v>10600</v>
      </c>
      <c r="F115" s="47">
        <v>10600</v>
      </c>
      <c r="G115" s="163">
        <f t="shared" si="25"/>
        <v>0</v>
      </c>
    </row>
    <row r="116" spans="1:7" x14ac:dyDescent="0.25">
      <c r="A116" s="76" t="s">
        <v>77</v>
      </c>
      <c r="B116" s="48" t="s">
        <v>174</v>
      </c>
      <c r="C116" s="47">
        <v>43806</v>
      </c>
      <c r="D116" s="47">
        <v>32800</v>
      </c>
      <c r="E116" s="47">
        <v>32800</v>
      </c>
      <c r="F116" s="47">
        <v>32800</v>
      </c>
      <c r="G116" s="163">
        <f t="shared" si="25"/>
        <v>0</v>
      </c>
    </row>
    <row r="117" spans="1:7" x14ac:dyDescent="0.25">
      <c r="A117" s="76" t="s">
        <v>77</v>
      </c>
      <c r="B117" s="46" t="s">
        <v>143</v>
      </c>
      <c r="C117" s="47">
        <v>66930</v>
      </c>
      <c r="D117" s="47">
        <v>71804</v>
      </c>
      <c r="E117" s="47">
        <v>75264</v>
      </c>
      <c r="F117" s="47">
        <v>74609</v>
      </c>
      <c r="G117" s="163">
        <f t="shared" si="25"/>
        <v>-655</v>
      </c>
    </row>
    <row r="118" spans="1:7" x14ac:dyDescent="0.25">
      <c r="A118" s="76" t="s">
        <v>141</v>
      </c>
      <c r="B118" s="46" t="s">
        <v>133</v>
      </c>
      <c r="C118" s="47">
        <v>208423</v>
      </c>
      <c r="D118" s="47">
        <v>220949</v>
      </c>
      <c r="E118" s="47">
        <v>235619</v>
      </c>
      <c r="F118" s="47">
        <v>235619</v>
      </c>
      <c r="G118" s="163">
        <f t="shared" si="25"/>
        <v>0</v>
      </c>
    </row>
    <row r="119" spans="1:7" x14ac:dyDescent="0.25">
      <c r="A119" s="76" t="s">
        <v>78</v>
      </c>
      <c r="B119" s="46" t="s">
        <v>260</v>
      </c>
      <c r="C119" s="47">
        <v>5000</v>
      </c>
      <c r="D119" s="47">
        <v>5000</v>
      </c>
      <c r="E119" s="47">
        <v>5000</v>
      </c>
      <c r="F119" s="47">
        <v>5000</v>
      </c>
      <c r="G119" s="163">
        <f t="shared" si="25"/>
        <v>0</v>
      </c>
    </row>
    <row r="120" spans="1:7" x14ac:dyDescent="0.25">
      <c r="A120" s="76" t="s">
        <v>79</v>
      </c>
      <c r="B120" s="46" t="s">
        <v>80</v>
      </c>
      <c r="C120" s="47">
        <v>83958</v>
      </c>
      <c r="D120" s="47">
        <v>84896</v>
      </c>
      <c r="E120" s="47">
        <v>88029</v>
      </c>
      <c r="F120" s="47">
        <v>90179</v>
      </c>
      <c r="G120" s="163">
        <f t="shared" si="25"/>
        <v>2150</v>
      </c>
    </row>
    <row r="121" spans="1:7" x14ac:dyDescent="0.25">
      <c r="A121" s="76" t="s">
        <v>79</v>
      </c>
      <c r="B121" s="46" t="s">
        <v>81</v>
      </c>
      <c r="C121" s="47">
        <v>50012</v>
      </c>
      <c r="D121" s="47">
        <v>69438</v>
      </c>
      <c r="E121" s="47">
        <v>71798</v>
      </c>
      <c r="F121" s="47">
        <v>73950</v>
      </c>
      <c r="G121" s="163">
        <f t="shared" si="25"/>
        <v>2152</v>
      </c>
    </row>
    <row r="122" spans="1:7" x14ac:dyDescent="0.25">
      <c r="A122" s="76" t="s">
        <v>79</v>
      </c>
      <c r="B122" s="46" t="s">
        <v>163</v>
      </c>
      <c r="C122" s="47">
        <v>85333</v>
      </c>
      <c r="D122" s="47">
        <v>84171</v>
      </c>
      <c r="E122" s="47">
        <v>94447</v>
      </c>
      <c r="F122" s="47">
        <v>96597</v>
      </c>
      <c r="G122" s="163">
        <f t="shared" si="25"/>
        <v>2150</v>
      </c>
    </row>
    <row r="123" spans="1:7" x14ac:dyDescent="0.25">
      <c r="A123" s="72" t="s">
        <v>82</v>
      </c>
      <c r="B123" s="46" t="s">
        <v>175</v>
      </c>
      <c r="C123" s="47">
        <v>55194</v>
      </c>
      <c r="D123" s="47">
        <v>50635</v>
      </c>
      <c r="E123" s="47">
        <v>50635</v>
      </c>
      <c r="F123" s="47">
        <v>50635</v>
      </c>
      <c r="G123" s="163">
        <f t="shared" si="25"/>
        <v>0</v>
      </c>
    </row>
    <row r="124" spans="1:7" x14ac:dyDescent="0.25">
      <c r="A124" s="76" t="s">
        <v>142</v>
      </c>
      <c r="B124" s="46" t="s">
        <v>83</v>
      </c>
      <c r="C124" s="47">
        <v>53091</v>
      </c>
      <c r="D124" s="47">
        <v>35651</v>
      </c>
      <c r="E124" s="47">
        <v>36801</v>
      </c>
      <c r="F124" s="47">
        <v>36801</v>
      </c>
      <c r="G124" s="163">
        <f t="shared" si="25"/>
        <v>0</v>
      </c>
    </row>
    <row r="125" spans="1:7" x14ac:dyDescent="0.25">
      <c r="A125" s="76" t="s">
        <v>142</v>
      </c>
      <c r="B125" s="46" t="s">
        <v>84</v>
      </c>
      <c r="C125" s="47">
        <v>16775</v>
      </c>
      <c r="D125" s="47">
        <v>15840</v>
      </c>
      <c r="E125" s="47">
        <v>16301</v>
      </c>
      <c r="F125" s="47">
        <v>16301</v>
      </c>
      <c r="G125" s="163">
        <f t="shared" si="25"/>
        <v>0</v>
      </c>
    </row>
    <row r="126" spans="1:7" x14ac:dyDescent="0.25">
      <c r="A126" s="76" t="s">
        <v>142</v>
      </c>
      <c r="B126" s="46" t="s">
        <v>167</v>
      </c>
      <c r="C126" s="47">
        <v>55219</v>
      </c>
      <c r="D126" s="47">
        <v>51000</v>
      </c>
      <c r="E126" s="47">
        <v>53519</v>
      </c>
      <c r="F126" s="47">
        <v>53519</v>
      </c>
      <c r="G126" s="163">
        <f t="shared" si="25"/>
        <v>0</v>
      </c>
    </row>
    <row r="127" spans="1:7" x14ac:dyDescent="0.25">
      <c r="A127" s="76" t="s">
        <v>142</v>
      </c>
      <c r="B127" s="46" t="s">
        <v>144</v>
      </c>
      <c r="C127" s="47">
        <v>26443</v>
      </c>
      <c r="D127" s="47">
        <v>24942</v>
      </c>
      <c r="E127" s="47">
        <v>26002</v>
      </c>
      <c r="F127" s="47">
        <v>26002</v>
      </c>
      <c r="G127" s="163">
        <f t="shared" si="25"/>
        <v>0</v>
      </c>
    </row>
    <row r="128" spans="1:7" x14ac:dyDescent="0.25">
      <c r="A128" s="76" t="s">
        <v>142</v>
      </c>
      <c r="B128" s="46" t="s">
        <v>85</v>
      </c>
      <c r="C128" s="47">
        <v>23471</v>
      </c>
      <c r="D128" s="47">
        <v>22598</v>
      </c>
      <c r="E128" s="47">
        <v>23476</v>
      </c>
      <c r="F128" s="47">
        <v>23476</v>
      </c>
      <c r="G128" s="163">
        <f t="shared" si="25"/>
        <v>0</v>
      </c>
    </row>
    <row r="129" spans="1:7" x14ac:dyDescent="0.25">
      <c r="A129" s="76" t="s">
        <v>142</v>
      </c>
      <c r="B129" s="46" t="s">
        <v>145</v>
      </c>
      <c r="C129" s="47">
        <v>26138</v>
      </c>
      <c r="D129" s="47">
        <v>26529</v>
      </c>
      <c r="E129" s="47">
        <v>27589</v>
      </c>
      <c r="F129" s="47">
        <v>27425</v>
      </c>
      <c r="G129" s="163">
        <f t="shared" si="25"/>
        <v>-164</v>
      </c>
    </row>
    <row r="130" spans="1:7" x14ac:dyDescent="0.25">
      <c r="A130" s="72" t="s">
        <v>86</v>
      </c>
      <c r="B130" s="87" t="s">
        <v>200</v>
      </c>
      <c r="C130" s="47">
        <v>64237</v>
      </c>
      <c r="D130" s="47">
        <v>63894</v>
      </c>
      <c r="E130" s="47">
        <v>66071</v>
      </c>
      <c r="F130" s="47">
        <v>66071</v>
      </c>
      <c r="G130" s="163">
        <f t="shared" si="25"/>
        <v>0</v>
      </c>
    </row>
    <row r="131" spans="1:7" x14ac:dyDescent="0.25">
      <c r="A131" s="72" t="s">
        <v>86</v>
      </c>
      <c r="B131" s="46" t="s">
        <v>90</v>
      </c>
      <c r="C131" s="47">
        <v>12070</v>
      </c>
      <c r="D131" s="47">
        <v>12070</v>
      </c>
      <c r="E131" s="47">
        <v>12070</v>
      </c>
      <c r="F131" s="47">
        <v>12070</v>
      </c>
      <c r="G131" s="163">
        <f t="shared" si="25"/>
        <v>0</v>
      </c>
    </row>
    <row r="132" spans="1:7" x14ac:dyDescent="0.25">
      <c r="A132" s="72" t="s">
        <v>86</v>
      </c>
      <c r="B132" s="46" t="s">
        <v>91</v>
      </c>
      <c r="C132" s="47">
        <v>22257</v>
      </c>
      <c r="D132" s="47">
        <v>22257</v>
      </c>
      <c r="E132" s="47">
        <v>23279</v>
      </c>
      <c r="F132" s="47">
        <v>23279</v>
      </c>
      <c r="G132" s="163">
        <f t="shared" si="25"/>
        <v>0</v>
      </c>
    </row>
    <row r="133" spans="1:7" x14ac:dyDescent="0.25">
      <c r="A133" s="72" t="s">
        <v>86</v>
      </c>
      <c r="B133" s="46" t="s">
        <v>89</v>
      </c>
      <c r="C133" s="47">
        <v>106427</v>
      </c>
      <c r="D133" s="47">
        <v>113464</v>
      </c>
      <c r="E133" s="47">
        <v>115457</v>
      </c>
      <c r="F133" s="47">
        <v>115457</v>
      </c>
      <c r="G133" s="163">
        <f t="shared" si="25"/>
        <v>0</v>
      </c>
    </row>
    <row r="134" spans="1:7" x14ac:dyDescent="0.25">
      <c r="A134" s="76" t="s">
        <v>86</v>
      </c>
      <c r="B134" s="46" t="s">
        <v>213</v>
      </c>
      <c r="C134" s="47">
        <v>8635</v>
      </c>
      <c r="D134" s="47">
        <v>8635</v>
      </c>
      <c r="E134" s="47">
        <v>8635</v>
      </c>
      <c r="F134" s="47">
        <v>8635</v>
      </c>
      <c r="G134" s="163">
        <f t="shared" si="25"/>
        <v>0</v>
      </c>
    </row>
    <row r="135" spans="1:7" x14ac:dyDescent="0.25">
      <c r="A135" s="72" t="s">
        <v>86</v>
      </c>
      <c r="B135" s="46" t="s">
        <v>88</v>
      </c>
      <c r="C135" s="47">
        <v>169242</v>
      </c>
      <c r="D135" s="47">
        <v>577938</v>
      </c>
      <c r="E135" s="47">
        <v>582111</v>
      </c>
      <c r="F135" s="47">
        <v>582111</v>
      </c>
      <c r="G135" s="163">
        <f t="shared" ref="G135:G189" si="29">F135-E135</f>
        <v>0</v>
      </c>
    </row>
    <row r="136" spans="1:7" x14ac:dyDescent="0.25">
      <c r="A136" s="72" t="s">
        <v>86</v>
      </c>
      <c r="B136" s="46" t="s">
        <v>202</v>
      </c>
      <c r="C136" s="47">
        <v>9184</v>
      </c>
      <c r="D136" s="47">
        <v>8672</v>
      </c>
      <c r="E136" s="47">
        <v>8672</v>
      </c>
      <c r="F136" s="47">
        <v>8672</v>
      </c>
      <c r="G136" s="163">
        <f t="shared" si="29"/>
        <v>0</v>
      </c>
    </row>
    <row r="137" spans="1:7" x14ac:dyDescent="0.25">
      <c r="A137" s="72" t="s">
        <v>86</v>
      </c>
      <c r="B137" s="46" t="s">
        <v>203</v>
      </c>
      <c r="C137" s="47">
        <v>31687</v>
      </c>
      <c r="D137" s="47">
        <v>19194</v>
      </c>
      <c r="E137" s="47">
        <v>19724</v>
      </c>
      <c r="F137" s="47">
        <v>19724</v>
      </c>
      <c r="G137" s="163">
        <f t="shared" si="29"/>
        <v>0</v>
      </c>
    </row>
    <row r="138" spans="1:7" x14ac:dyDescent="0.25">
      <c r="A138" s="72" t="s">
        <v>86</v>
      </c>
      <c r="B138" s="46" t="s">
        <v>87</v>
      </c>
      <c r="C138" s="47">
        <v>139773</v>
      </c>
      <c r="D138" s="47">
        <v>140509</v>
      </c>
      <c r="E138" s="47">
        <v>143849</v>
      </c>
      <c r="F138" s="47">
        <v>143849</v>
      </c>
      <c r="G138" s="163">
        <f t="shared" si="29"/>
        <v>0</v>
      </c>
    </row>
    <row r="139" spans="1:7" x14ac:dyDescent="0.25">
      <c r="A139" s="72" t="s">
        <v>92</v>
      </c>
      <c r="B139" s="46" t="s">
        <v>204</v>
      </c>
      <c r="C139" s="47">
        <v>19871</v>
      </c>
      <c r="D139" s="47">
        <v>17968</v>
      </c>
      <c r="E139" s="47">
        <v>14676</v>
      </c>
      <c r="F139" s="47">
        <v>14676</v>
      </c>
      <c r="G139" s="163">
        <f t="shared" si="29"/>
        <v>0</v>
      </c>
    </row>
    <row r="140" spans="1:7" x14ac:dyDescent="0.25">
      <c r="A140" s="72" t="s">
        <v>92</v>
      </c>
      <c r="B140" s="46" t="s">
        <v>231</v>
      </c>
      <c r="C140" s="47">
        <v>2200</v>
      </c>
      <c r="D140" s="47">
        <v>2200</v>
      </c>
      <c r="E140" s="47">
        <v>2200</v>
      </c>
      <c r="F140" s="47">
        <v>2200</v>
      </c>
      <c r="G140" s="163">
        <f t="shared" si="29"/>
        <v>0</v>
      </c>
    </row>
    <row r="141" spans="1:7" x14ac:dyDescent="0.25">
      <c r="A141" s="72" t="s">
        <v>92</v>
      </c>
      <c r="B141" s="46" t="s">
        <v>221</v>
      </c>
      <c r="C141" s="47">
        <v>1000</v>
      </c>
      <c r="D141" s="47">
        <v>1000</v>
      </c>
      <c r="E141" s="47">
        <v>1000</v>
      </c>
      <c r="F141" s="47">
        <v>1000</v>
      </c>
      <c r="G141" s="163">
        <f t="shared" si="29"/>
        <v>0</v>
      </c>
    </row>
    <row r="142" spans="1:7" x14ac:dyDescent="0.25">
      <c r="A142" s="72" t="s">
        <v>92</v>
      </c>
      <c r="B142" s="46" t="s">
        <v>205</v>
      </c>
      <c r="C142" s="47">
        <v>19927</v>
      </c>
      <c r="D142" s="47">
        <v>20797</v>
      </c>
      <c r="E142" s="47">
        <v>23849</v>
      </c>
      <c r="F142" s="47">
        <v>23849</v>
      </c>
      <c r="G142" s="163">
        <f t="shared" si="29"/>
        <v>0</v>
      </c>
    </row>
    <row r="143" spans="1:7" x14ac:dyDescent="0.25">
      <c r="A143" s="76" t="s">
        <v>216</v>
      </c>
      <c r="B143" s="46" t="s">
        <v>261</v>
      </c>
      <c r="C143" s="47">
        <v>31250</v>
      </c>
      <c r="D143" s="47">
        <v>12759</v>
      </c>
      <c r="E143" s="47">
        <v>12759</v>
      </c>
      <c r="F143" s="47">
        <v>12759</v>
      </c>
      <c r="G143" s="163">
        <f t="shared" si="29"/>
        <v>0</v>
      </c>
    </row>
    <row r="144" spans="1:7" x14ac:dyDescent="0.25">
      <c r="A144" s="72" t="s">
        <v>93</v>
      </c>
      <c r="B144" s="46" t="s">
        <v>206</v>
      </c>
      <c r="C144" s="47">
        <v>14300</v>
      </c>
      <c r="D144" s="47">
        <v>14300</v>
      </c>
      <c r="E144" s="47">
        <v>17069</v>
      </c>
      <c r="F144" s="47">
        <v>17069</v>
      </c>
      <c r="G144" s="163">
        <f t="shared" si="29"/>
        <v>0</v>
      </c>
    </row>
    <row r="145" spans="1:7" x14ac:dyDescent="0.25">
      <c r="A145" s="79" t="s">
        <v>134</v>
      </c>
      <c r="B145" s="38" t="s">
        <v>135</v>
      </c>
      <c r="C145" s="37">
        <f>SUM(C146:C166)</f>
        <v>8349557</v>
      </c>
      <c r="D145" s="37">
        <f>SUM(D146:D166)</f>
        <v>9331639</v>
      </c>
      <c r="E145" s="37">
        <f>SUM(E146:E166)</f>
        <v>9407138</v>
      </c>
      <c r="F145" s="37">
        <f>SUM(F146:F166)</f>
        <v>9408139</v>
      </c>
      <c r="G145" s="163">
        <f t="shared" si="29"/>
        <v>1001</v>
      </c>
    </row>
    <row r="146" spans="1:7" x14ac:dyDescent="0.25">
      <c r="A146" s="71" t="s">
        <v>96</v>
      </c>
      <c r="B146" s="46" t="s">
        <v>207</v>
      </c>
      <c r="C146" s="47">
        <v>613948</v>
      </c>
      <c r="D146" s="47">
        <v>527159</v>
      </c>
      <c r="E146" s="47">
        <v>542976</v>
      </c>
      <c r="F146" s="47">
        <v>542976</v>
      </c>
      <c r="G146" s="163">
        <f t="shared" si="29"/>
        <v>0</v>
      </c>
    </row>
    <row r="147" spans="1:7" x14ac:dyDescent="0.25">
      <c r="A147" s="72" t="s">
        <v>96</v>
      </c>
      <c r="B147" s="48" t="s">
        <v>208</v>
      </c>
      <c r="C147" s="47">
        <v>818766</v>
      </c>
      <c r="D147" s="47">
        <v>801926</v>
      </c>
      <c r="E147" s="47">
        <v>820807</v>
      </c>
      <c r="F147" s="47">
        <v>820807</v>
      </c>
      <c r="G147" s="163">
        <f t="shared" si="29"/>
        <v>0</v>
      </c>
    </row>
    <row r="148" spans="1:7" x14ac:dyDescent="0.25">
      <c r="A148" s="72" t="s">
        <v>96</v>
      </c>
      <c r="B148" s="48" t="s">
        <v>209</v>
      </c>
      <c r="C148" s="47">
        <v>244063</v>
      </c>
      <c r="D148" s="47">
        <v>249601</v>
      </c>
      <c r="E148" s="47">
        <v>313302</v>
      </c>
      <c r="F148" s="47">
        <v>313302</v>
      </c>
      <c r="G148" s="163">
        <f t="shared" si="29"/>
        <v>0</v>
      </c>
    </row>
    <row r="149" spans="1:7" x14ac:dyDescent="0.25">
      <c r="A149" s="72" t="s">
        <v>96</v>
      </c>
      <c r="B149" s="48" t="s">
        <v>210</v>
      </c>
      <c r="C149" s="47">
        <v>113881</v>
      </c>
      <c r="D149" s="47">
        <v>112920</v>
      </c>
      <c r="E149" s="47">
        <v>116518</v>
      </c>
      <c r="F149" s="47">
        <v>116518</v>
      </c>
      <c r="G149" s="163">
        <f t="shared" si="29"/>
        <v>0</v>
      </c>
    </row>
    <row r="150" spans="1:7" x14ac:dyDescent="0.25">
      <c r="A150" s="72" t="s">
        <v>96</v>
      </c>
      <c r="B150" s="48" t="s">
        <v>211</v>
      </c>
      <c r="C150" s="47">
        <v>151029</v>
      </c>
      <c r="D150" s="47">
        <v>142134</v>
      </c>
      <c r="E150" s="47">
        <v>145008</v>
      </c>
      <c r="F150" s="47">
        <v>145008</v>
      </c>
      <c r="G150" s="163">
        <f t="shared" si="29"/>
        <v>0</v>
      </c>
    </row>
    <row r="151" spans="1:7" x14ac:dyDescent="0.25">
      <c r="A151" s="72" t="s">
        <v>96</v>
      </c>
      <c r="B151" s="46" t="s">
        <v>136</v>
      </c>
      <c r="C151" s="47">
        <v>153261</v>
      </c>
      <c r="D151" s="47">
        <v>115000</v>
      </c>
      <c r="E151" s="47">
        <v>115000</v>
      </c>
      <c r="F151" s="47">
        <v>115000</v>
      </c>
      <c r="G151" s="163">
        <f t="shared" si="29"/>
        <v>0</v>
      </c>
    </row>
    <row r="152" spans="1:7" x14ac:dyDescent="0.25">
      <c r="A152" s="76" t="s">
        <v>97</v>
      </c>
      <c r="B152" s="48" t="s">
        <v>98</v>
      </c>
      <c r="C152" s="47">
        <v>812349</v>
      </c>
      <c r="D152" s="47">
        <v>829895</v>
      </c>
      <c r="E152" s="47">
        <v>791892</v>
      </c>
      <c r="F152" s="47">
        <v>792806</v>
      </c>
      <c r="G152" s="163">
        <f t="shared" si="29"/>
        <v>914</v>
      </c>
    </row>
    <row r="153" spans="1:7" x14ac:dyDescent="0.25">
      <c r="A153" s="76" t="s">
        <v>97</v>
      </c>
      <c r="B153" s="48" t="s">
        <v>146</v>
      </c>
      <c r="C153" s="47">
        <v>63425</v>
      </c>
      <c r="D153" s="47">
        <v>0</v>
      </c>
      <c r="E153" s="47">
        <v>0</v>
      </c>
      <c r="F153" s="47">
        <v>0</v>
      </c>
      <c r="G153" s="163">
        <f t="shared" si="29"/>
        <v>0</v>
      </c>
    </row>
    <row r="154" spans="1:7" x14ac:dyDescent="0.25">
      <c r="A154" s="76" t="s">
        <v>97</v>
      </c>
      <c r="B154" s="48" t="s">
        <v>176</v>
      </c>
      <c r="C154" s="47">
        <v>161500</v>
      </c>
      <c r="D154" s="47">
        <v>166000</v>
      </c>
      <c r="E154" s="47">
        <v>136000</v>
      </c>
      <c r="F154" s="47">
        <v>136000</v>
      </c>
      <c r="G154" s="163">
        <f t="shared" si="29"/>
        <v>0</v>
      </c>
    </row>
    <row r="155" spans="1:7" x14ac:dyDescent="0.25">
      <c r="A155" s="72" t="s">
        <v>97</v>
      </c>
      <c r="B155" s="46" t="s">
        <v>147</v>
      </c>
      <c r="C155" s="47">
        <v>1707934</v>
      </c>
      <c r="D155" s="47">
        <v>3158058</v>
      </c>
      <c r="E155" s="47">
        <v>3217573</v>
      </c>
      <c r="F155" s="47">
        <v>3217750</v>
      </c>
      <c r="G155" s="163">
        <f t="shared" si="29"/>
        <v>177</v>
      </c>
    </row>
    <row r="156" spans="1:7" x14ac:dyDescent="0.25">
      <c r="A156" s="72" t="s">
        <v>97</v>
      </c>
      <c r="B156" s="48" t="s">
        <v>148</v>
      </c>
      <c r="C156" s="47">
        <v>2274165</v>
      </c>
      <c r="D156" s="47">
        <v>2010236</v>
      </c>
      <c r="E156" s="47">
        <v>1952550</v>
      </c>
      <c r="F156" s="47">
        <v>1952360</v>
      </c>
      <c r="G156" s="163">
        <f t="shared" si="29"/>
        <v>-190</v>
      </c>
    </row>
    <row r="157" spans="1:7" x14ac:dyDescent="0.25">
      <c r="A157" s="72" t="s">
        <v>101</v>
      </c>
      <c r="B157" s="46" t="s">
        <v>102</v>
      </c>
      <c r="C157" s="47">
        <v>198502</v>
      </c>
      <c r="D157" s="47">
        <v>199564</v>
      </c>
      <c r="E157" s="47">
        <v>210594</v>
      </c>
      <c r="F157" s="47">
        <v>210594</v>
      </c>
      <c r="G157" s="163">
        <f t="shared" si="29"/>
        <v>0</v>
      </c>
    </row>
    <row r="158" spans="1:7" x14ac:dyDescent="0.25">
      <c r="A158" s="72" t="s">
        <v>101</v>
      </c>
      <c r="B158" s="48" t="s">
        <v>103</v>
      </c>
      <c r="C158" s="47">
        <v>202414</v>
      </c>
      <c r="D158" s="47">
        <v>200414</v>
      </c>
      <c r="E158" s="47">
        <v>211877</v>
      </c>
      <c r="F158" s="47">
        <v>211877</v>
      </c>
      <c r="G158" s="163">
        <f t="shared" si="29"/>
        <v>0</v>
      </c>
    </row>
    <row r="159" spans="1:7" x14ac:dyDescent="0.25">
      <c r="A159" s="61" t="s">
        <v>101</v>
      </c>
      <c r="B159" s="48" t="s">
        <v>214</v>
      </c>
      <c r="C159" s="47">
        <v>134026</v>
      </c>
      <c r="D159" s="47">
        <v>108102</v>
      </c>
      <c r="E159" s="47">
        <v>108109</v>
      </c>
      <c r="F159" s="47">
        <v>108209</v>
      </c>
      <c r="G159" s="163">
        <f t="shared" si="29"/>
        <v>100</v>
      </c>
    </row>
    <row r="160" spans="1:7" x14ac:dyDescent="0.25">
      <c r="A160" s="72" t="s">
        <v>101</v>
      </c>
      <c r="B160" s="48" t="s">
        <v>181</v>
      </c>
      <c r="C160" s="47">
        <v>8000</v>
      </c>
      <c r="D160" s="47">
        <v>5400</v>
      </c>
      <c r="E160" s="47">
        <v>5400</v>
      </c>
      <c r="F160" s="47">
        <v>5400</v>
      </c>
      <c r="G160" s="163">
        <f t="shared" si="29"/>
        <v>0</v>
      </c>
    </row>
    <row r="161" spans="1:7" x14ac:dyDescent="0.25">
      <c r="A161" s="72" t="s">
        <v>104</v>
      </c>
      <c r="B161" s="48" t="s">
        <v>177</v>
      </c>
      <c r="C161" s="47">
        <v>146015</v>
      </c>
      <c r="D161" s="47">
        <v>151050</v>
      </c>
      <c r="E161" s="47">
        <v>151050</v>
      </c>
      <c r="F161" s="47">
        <v>151050</v>
      </c>
      <c r="G161" s="163">
        <f t="shared" si="29"/>
        <v>0</v>
      </c>
    </row>
    <row r="162" spans="1:7" x14ac:dyDescent="0.25">
      <c r="A162" s="72" t="s">
        <v>105</v>
      </c>
      <c r="B162" s="48" t="s">
        <v>188</v>
      </c>
      <c r="C162" s="47">
        <v>142032</v>
      </c>
      <c r="D162" s="47">
        <v>142032</v>
      </c>
      <c r="E162" s="47">
        <v>145311</v>
      </c>
      <c r="F162" s="47">
        <v>145311</v>
      </c>
      <c r="G162" s="163">
        <f t="shared" si="29"/>
        <v>0</v>
      </c>
    </row>
    <row r="163" spans="1:7" x14ac:dyDescent="0.25">
      <c r="A163" s="72" t="s">
        <v>105</v>
      </c>
      <c r="B163" s="48" t="s">
        <v>189</v>
      </c>
      <c r="C163" s="47">
        <v>139196</v>
      </c>
      <c r="D163" s="47">
        <v>137636</v>
      </c>
      <c r="E163" s="47">
        <v>143126</v>
      </c>
      <c r="F163" s="47">
        <v>143126</v>
      </c>
      <c r="G163" s="163">
        <f t="shared" si="29"/>
        <v>0</v>
      </c>
    </row>
    <row r="164" spans="1:7" x14ac:dyDescent="0.25">
      <c r="A164" s="72" t="s">
        <v>105</v>
      </c>
      <c r="B164" s="48" t="s">
        <v>190</v>
      </c>
      <c r="C164" s="47">
        <v>61779</v>
      </c>
      <c r="D164" s="47">
        <v>59937</v>
      </c>
      <c r="E164" s="47">
        <v>62121</v>
      </c>
      <c r="F164" s="47">
        <v>62121</v>
      </c>
      <c r="G164" s="163">
        <f t="shared" si="29"/>
        <v>0</v>
      </c>
    </row>
    <row r="165" spans="1:7" x14ac:dyDescent="0.25">
      <c r="A165" s="72" t="s">
        <v>106</v>
      </c>
      <c r="B165" s="48" t="s">
        <v>149</v>
      </c>
      <c r="C165" s="47">
        <v>30185</v>
      </c>
      <c r="D165" s="47">
        <v>28985</v>
      </c>
      <c r="E165" s="47">
        <v>28985</v>
      </c>
      <c r="F165" s="47">
        <v>28985</v>
      </c>
      <c r="G165" s="163">
        <f t="shared" si="29"/>
        <v>0</v>
      </c>
    </row>
    <row r="166" spans="1:7" x14ac:dyDescent="0.25">
      <c r="A166" s="76" t="s">
        <v>268</v>
      </c>
      <c r="B166" s="48" t="s">
        <v>291</v>
      </c>
      <c r="C166" s="47">
        <v>173087</v>
      </c>
      <c r="D166" s="47">
        <v>185590</v>
      </c>
      <c r="E166" s="47">
        <v>188939</v>
      </c>
      <c r="F166" s="47">
        <v>188939</v>
      </c>
      <c r="G166" s="163">
        <f t="shared" si="29"/>
        <v>0</v>
      </c>
    </row>
    <row r="167" spans="1:7" x14ac:dyDescent="0.25">
      <c r="A167" s="79" t="s">
        <v>49</v>
      </c>
      <c r="B167" s="38" t="s">
        <v>137</v>
      </c>
      <c r="C167" s="37">
        <f>SUM(C170:C188)</f>
        <v>2492753</v>
      </c>
      <c r="D167" s="37">
        <f>SUM(D168:D188)</f>
        <v>2395779</v>
      </c>
      <c r="E167" s="37">
        <f>SUM(E168:E188)</f>
        <v>2490987</v>
      </c>
      <c r="F167" s="37">
        <f>SUM(F168:F188)</f>
        <v>2494954</v>
      </c>
      <c r="G167" s="163">
        <f t="shared" si="29"/>
        <v>3967</v>
      </c>
    </row>
    <row r="168" spans="1:7" x14ac:dyDescent="0.25">
      <c r="A168" s="76" t="s">
        <v>269</v>
      </c>
      <c r="B168" s="46" t="s">
        <v>270</v>
      </c>
      <c r="C168" s="47"/>
      <c r="D168" s="47">
        <v>4000</v>
      </c>
      <c r="E168" s="47">
        <v>4000</v>
      </c>
      <c r="F168" s="47">
        <v>4000</v>
      </c>
      <c r="G168" s="163">
        <f t="shared" si="29"/>
        <v>0</v>
      </c>
    </row>
    <row r="169" spans="1:7" x14ac:dyDescent="0.25">
      <c r="A169" s="76" t="s">
        <v>303</v>
      </c>
      <c r="B169" s="46" t="s">
        <v>304</v>
      </c>
      <c r="C169" s="47"/>
      <c r="D169" s="47"/>
      <c r="E169" s="47"/>
      <c r="F169" s="47">
        <v>8495</v>
      </c>
      <c r="G169" s="163">
        <f t="shared" si="29"/>
        <v>8495</v>
      </c>
    </row>
    <row r="170" spans="1:7" x14ac:dyDescent="0.25">
      <c r="A170" s="72" t="s">
        <v>108</v>
      </c>
      <c r="B170" s="46" t="s">
        <v>107</v>
      </c>
      <c r="C170" s="47">
        <v>69446</v>
      </c>
      <c r="D170" s="47">
        <v>85836</v>
      </c>
      <c r="E170" s="47">
        <v>85836</v>
      </c>
      <c r="F170" s="47">
        <v>89036</v>
      </c>
      <c r="G170" s="163">
        <f t="shared" si="29"/>
        <v>3200</v>
      </c>
    </row>
    <row r="171" spans="1:7" x14ac:dyDescent="0.25">
      <c r="A171" s="76" t="s">
        <v>276</v>
      </c>
      <c r="B171" s="46" t="s">
        <v>305</v>
      </c>
      <c r="C171" s="47"/>
      <c r="D171" s="47">
        <v>12095</v>
      </c>
      <c r="E171" s="47">
        <v>12095</v>
      </c>
      <c r="F171" s="47"/>
      <c r="G171" s="163">
        <f t="shared" si="29"/>
        <v>-12095</v>
      </c>
    </row>
    <row r="172" spans="1:7" x14ac:dyDescent="0.25">
      <c r="A172" s="76" t="s">
        <v>277</v>
      </c>
      <c r="B172" s="46" t="s">
        <v>278</v>
      </c>
      <c r="C172" s="47"/>
      <c r="D172" s="47">
        <v>96500</v>
      </c>
      <c r="E172" s="47">
        <v>96500</v>
      </c>
      <c r="F172" s="47">
        <v>96500</v>
      </c>
      <c r="G172" s="163">
        <f t="shared" si="29"/>
        <v>0</v>
      </c>
    </row>
    <row r="173" spans="1:7" x14ac:dyDescent="0.25">
      <c r="A173" s="76" t="s">
        <v>274</v>
      </c>
      <c r="B173" s="46" t="s">
        <v>275</v>
      </c>
      <c r="C173" s="47"/>
      <c r="D173" s="47">
        <v>74000</v>
      </c>
      <c r="E173" s="47">
        <v>74000</v>
      </c>
      <c r="F173" s="47">
        <v>74000</v>
      </c>
      <c r="G173" s="163">
        <f t="shared" si="29"/>
        <v>0</v>
      </c>
    </row>
    <row r="174" spans="1:7" x14ac:dyDescent="0.25">
      <c r="A174" s="72" t="s">
        <v>109</v>
      </c>
      <c r="B174" s="46" t="s">
        <v>232</v>
      </c>
      <c r="C174" s="47">
        <v>299520</v>
      </c>
      <c r="D174" s="47">
        <v>316429</v>
      </c>
      <c r="E174" s="47">
        <v>316429</v>
      </c>
      <c r="F174" s="47">
        <v>316429</v>
      </c>
      <c r="G174" s="163">
        <f t="shared" si="29"/>
        <v>0</v>
      </c>
    </row>
    <row r="175" spans="1:7" x14ac:dyDescent="0.25">
      <c r="A175" s="72" t="s">
        <v>109</v>
      </c>
      <c r="B175" s="46" t="s">
        <v>233</v>
      </c>
      <c r="C175" s="47">
        <v>383364</v>
      </c>
      <c r="D175" s="47">
        <v>397020</v>
      </c>
      <c r="E175" s="47">
        <v>398595</v>
      </c>
      <c r="F175" s="47">
        <v>398595</v>
      </c>
      <c r="G175" s="163">
        <f t="shared" si="29"/>
        <v>0</v>
      </c>
    </row>
    <row r="176" spans="1:7" x14ac:dyDescent="0.25">
      <c r="A176" s="72" t="s">
        <v>109</v>
      </c>
      <c r="B176" s="48" t="s">
        <v>182</v>
      </c>
      <c r="C176" s="47">
        <v>848095</v>
      </c>
      <c r="D176" s="47">
        <v>700000</v>
      </c>
      <c r="E176" s="47">
        <v>700000</v>
      </c>
      <c r="F176" s="47">
        <v>700000</v>
      </c>
      <c r="G176" s="163">
        <f t="shared" si="29"/>
        <v>0</v>
      </c>
    </row>
    <row r="177" spans="1:7" x14ac:dyDescent="0.25">
      <c r="A177" s="76" t="s">
        <v>152</v>
      </c>
      <c r="B177" s="48" t="s">
        <v>218</v>
      </c>
      <c r="C177" s="47">
        <v>2150</v>
      </c>
      <c r="D177" s="47">
        <v>2150</v>
      </c>
      <c r="E177" s="47">
        <v>2150</v>
      </c>
      <c r="F177" s="47">
        <v>2150</v>
      </c>
      <c r="G177" s="163">
        <f t="shared" si="29"/>
        <v>0</v>
      </c>
    </row>
    <row r="178" spans="1:7" x14ac:dyDescent="0.25">
      <c r="A178" s="76" t="s">
        <v>152</v>
      </c>
      <c r="B178" s="48" t="s">
        <v>100</v>
      </c>
      <c r="C178" s="47">
        <v>60394</v>
      </c>
      <c r="D178" s="47">
        <v>53240</v>
      </c>
      <c r="E178" s="47">
        <v>55360</v>
      </c>
      <c r="F178" s="47">
        <v>57512</v>
      </c>
      <c r="G178" s="163">
        <f t="shared" si="29"/>
        <v>2152</v>
      </c>
    </row>
    <row r="179" spans="1:7" x14ac:dyDescent="0.25">
      <c r="A179" s="76" t="s">
        <v>152</v>
      </c>
      <c r="B179" s="48" t="s">
        <v>273</v>
      </c>
      <c r="C179" s="47">
        <v>0</v>
      </c>
      <c r="D179" s="47">
        <v>4256</v>
      </c>
      <c r="E179" s="47">
        <v>4256</v>
      </c>
      <c r="F179" s="47">
        <v>4256</v>
      </c>
      <c r="G179" s="163">
        <f t="shared" si="29"/>
        <v>0</v>
      </c>
    </row>
    <row r="180" spans="1:7" x14ac:dyDescent="0.25">
      <c r="A180" s="76" t="s">
        <v>152</v>
      </c>
      <c r="B180" s="48" t="s">
        <v>178</v>
      </c>
      <c r="C180" s="47">
        <v>21500</v>
      </c>
      <c r="D180" s="47">
        <v>23800</v>
      </c>
      <c r="E180" s="47">
        <v>21800</v>
      </c>
      <c r="F180" s="47">
        <v>21800</v>
      </c>
      <c r="G180" s="163">
        <f t="shared" si="29"/>
        <v>0</v>
      </c>
    </row>
    <row r="181" spans="1:7" x14ac:dyDescent="0.25">
      <c r="A181" s="76" t="s">
        <v>255</v>
      </c>
      <c r="B181" s="46" t="s">
        <v>256</v>
      </c>
      <c r="C181" s="47">
        <v>54118</v>
      </c>
      <c r="D181" s="47">
        <v>56182</v>
      </c>
      <c r="E181" s="47">
        <v>59847</v>
      </c>
      <c r="F181" s="47">
        <v>59847</v>
      </c>
      <c r="G181" s="163">
        <f t="shared" si="29"/>
        <v>0</v>
      </c>
    </row>
    <row r="182" spans="1:7" x14ac:dyDescent="0.25">
      <c r="A182" s="76" t="s">
        <v>153</v>
      </c>
      <c r="B182" s="48" t="s">
        <v>215</v>
      </c>
      <c r="C182" s="47">
        <v>15000</v>
      </c>
      <c r="D182" s="47">
        <v>14200</v>
      </c>
      <c r="E182" s="47">
        <v>61000</v>
      </c>
      <c r="F182" s="47">
        <v>61000</v>
      </c>
      <c r="G182" s="163">
        <f t="shared" si="29"/>
        <v>0</v>
      </c>
    </row>
    <row r="183" spans="1:7" x14ac:dyDescent="0.25">
      <c r="A183" s="72" t="s">
        <v>110</v>
      </c>
      <c r="B183" s="46" t="s">
        <v>111</v>
      </c>
      <c r="C183" s="47">
        <v>377831</v>
      </c>
      <c r="D183" s="47">
        <v>145902</v>
      </c>
      <c r="E183" s="47">
        <v>127802</v>
      </c>
      <c r="F183" s="47">
        <v>127802</v>
      </c>
      <c r="G183" s="163">
        <f t="shared" si="29"/>
        <v>0</v>
      </c>
    </row>
    <row r="184" spans="1:7" x14ac:dyDescent="0.25">
      <c r="A184" s="76" t="s">
        <v>271</v>
      </c>
      <c r="B184" s="46" t="s">
        <v>272</v>
      </c>
      <c r="C184" s="47"/>
      <c r="D184" s="47">
        <v>50845</v>
      </c>
      <c r="E184" s="47">
        <v>50845</v>
      </c>
      <c r="F184" s="47">
        <v>50845</v>
      </c>
      <c r="G184" s="163">
        <f t="shared" si="29"/>
        <v>0</v>
      </c>
    </row>
    <row r="185" spans="1:7" x14ac:dyDescent="0.25">
      <c r="A185" s="76" t="s">
        <v>223</v>
      </c>
      <c r="B185" s="48" t="s">
        <v>222</v>
      </c>
      <c r="C185" s="47">
        <v>2620</v>
      </c>
      <c r="D185" s="47">
        <v>2150</v>
      </c>
      <c r="E185" s="47">
        <v>2150</v>
      </c>
      <c r="F185" s="47">
        <v>2150</v>
      </c>
      <c r="G185" s="163">
        <f t="shared" si="29"/>
        <v>0</v>
      </c>
    </row>
    <row r="186" spans="1:7" x14ac:dyDescent="0.25">
      <c r="A186" s="72" t="s">
        <v>113</v>
      </c>
      <c r="B186" s="46" t="s">
        <v>112</v>
      </c>
      <c r="C186" s="47">
        <v>172832</v>
      </c>
      <c r="D186" s="47">
        <v>132503</v>
      </c>
      <c r="E186" s="47">
        <v>165122</v>
      </c>
      <c r="F186" s="47">
        <v>167337</v>
      </c>
      <c r="G186" s="163">
        <f t="shared" si="29"/>
        <v>2215</v>
      </c>
    </row>
    <row r="187" spans="1:7" ht="16.5" customHeight="1" x14ac:dyDescent="0.25">
      <c r="A187" s="76" t="s">
        <v>279</v>
      </c>
      <c r="B187" s="46" t="s">
        <v>280</v>
      </c>
      <c r="C187" s="47"/>
      <c r="D187" s="47">
        <v>2500</v>
      </c>
      <c r="E187" s="47">
        <v>2500</v>
      </c>
      <c r="F187" s="47">
        <v>2500</v>
      </c>
      <c r="G187" s="163">
        <f t="shared" si="29"/>
        <v>0</v>
      </c>
    </row>
    <row r="188" spans="1:7" x14ac:dyDescent="0.25">
      <c r="A188" s="84" t="s">
        <v>114</v>
      </c>
      <c r="B188" s="85" t="s">
        <v>292</v>
      </c>
      <c r="C188" s="47">
        <v>185883</v>
      </c>
      <c r="D188" s="47">
        <v>222171</v>
      </c>
      <c r="E188" s="47">
        <v>250700</v>
      </c>
      <c r="F188" s="47">
        <v>250700</v>
      </c>
      <c r="G188" s="163">
        <f t="shared" si="29"/>
        <v>0</v>
      </c>
    </row>
    <row r="189" spans="1:7" ht="15.75" thickBot="1" x14ac:dyDescent="0.3">
      <c r="A189" s="187" t="s">
        <v>154</v>
      </c>
      <c r="B189" s="188"/>
      <c r="C189" s="92">
        <f>C65+C75+C78+C87+C96+C108+C113+C145+C167</f>
        <v>16022406</v>
      </c>
      <c r="D189" s="92">
        <f>D65+D75+D78+D87+D96+D108+D113+D145+D167</f>
        <v>17352866</v>
      </c>
      <c r="E189" s="92">
        <f>E65+E75+E78+E87+E96+E108+E113+E145+E167</f>
        <v>17611372</v>
      </c>
      <c r="F189" s="92">
        <f>F65+F73+F75+F78+F87+F96+F108+F113+F145+F167</f>
        <v>17649313</v>
      </c>
      <c r="G189" s="163">
        <f t="shared" si="29"/>
        <v>37941</v>
      </c>
    </row>
    <row r="190" spans="1:7" x14ac:dyDescent="0.25">
      <c r="B190" s="46" t="s">
        <v>281</v>
      </c>
      <c r="D190" s="100"/>
      <c r="E190" s="100"/>
      <c r="F190" s="100">
        <f>F189-H29</f>
        <v>0</v>
      </c>
    </row>
  </sheetData>
  <mergeCells count="2">
    <mergeCell ref="A64:B64"/>
    <mergeCell ref="A189:B189"/>
  </mergeCells>
  <phoneticPr fontId="22" type="noConversion"/>
  <hyperlinks>
    <hyperlink ref="B89" r:id="rId1" display="https://cloud.veera.eu/document/1014/budget/6049/sub-budgets/1244/records/91132" xr:uid="{D4B9B18C-CED2-42A9-9FCC-90163A97B13C}"/>
  </hyperlinks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92F0F-0DF0-401E-9B80-36D447CB6644}">
  <dimension ref="A1:F17"/>
  <sheetViews>
    <sheetView workbookViewId="0">
      <selection sqref="A1:F17"/>
    </sheetView>
  </sheetViews>
  <sheetFormatPr defaultRowHeight="15" x14ac:dyDescent="0.25"/>
  <cols>
    <col min="1" max="1" width="8.7109375" customWidth="1"/>
    <col min="2" max="2" width="13.85546875" customWidth="1"/>
    <col min="3" max="3" width="11.140625" customWidth="1"/>
    <col min="4" max="4" width="31.7109375" customWidth="1"/>
    <col min="5" max="5" width="16.28515625" customWidth="1"/>
    <col min="6" max="6" width="15.42578125" customWidth="1"/>
  </cols>
  <sheetData>
    <row r="1" spans="1:6" x14ac:dyDescent="0.25">
      <c r="A1" s="162"/>
      <c r="B1" s="178"/>
      <c r="C1" s="167"/>
      <c r="D1" s="168"/>
      <c r="E1" s="183" t="s">
        <v>296</v>
      </c>
      <c r="F1" s="183" t="s">
        <v>297</v>
      </c>
    </row>
    <row r="2" spans="1:6" x14ac:dyDescent="0.25">
      <c r="A2" s="179"/>
      <c r="B2" s="166" t="s">
        <v>1</v>
      </c>
      <c r="C2" s="167"/>
      <c r="D2" s="168"/>
      <c r="E2" s="182">
        <v>15317869</v>
      </c>
      <c r="F2" s="162"/>
    </row>
    <row r="3" spans="1:6" x14ac:dyDescent="0.25">
      <c r="A3" s="164"/>
      <c r="B3" s="166" t="s">
        <v>22</v>
      </c>
      <c r="C3" s="169"/>
      <c r="D3" s="170"/>
      <c r="E3" s="162"/>
      <c r="F3" s="162">
        <v>-14590904</v>
      </c>
    </row>
    <row r="4" spans="1:6" x14ac:dyDescent="0.25">
      <c r="A4" s="171"/>
      <c r="B4" s="174" t="s">
        <v>32</v>
      </c>
      <c r="C4" s="173"/>
      <c r="D4" s="170"/>
      <c r="E4" s="162"/>
      <c r="F4" s="162"/>
    </row>
    <row r="5" spans="1:6" x14ac:dyDescent="0.25">
      <c r="A5" s="172">
        <v>38</v>
      </c>
      <c r="B5" s="175" t="s">
        <v>33</v>
      </c>
      <c r="C5" s="173"/>
      <c r="D5" s="170"/>
      <c r="E5" s="162">
        <v>100000</v>
      </c>
      <c r="F5" s="162"/>
    </row>
    <row r="6" spans="1:6" x14ac:dyDescent="0.25">
      <c r="A6" s="176">
        <v>15</v>
      </c>
      <c r="B6" s="177" t="s">
        <v>34</v>
      </c>
      <c r="C6" s="173"/>
      <c r="D6" s="170"/>
      <c r="E6" s="162"/>
      <c r="F6" s="162">
        <v>-2488127</v>
      </c>
    </row>
    <row r="7" spans="1:6" x14ac:dyDescent="0.25">
      <c r="A7" s="176">
        <v>103</v>
      </c>
      <c r="B7" s="177" t="s">
        <v>41</v>
      </c>
      <c r="C7" s="169"/>
      <c r="D7" s="170"/>
      <c r="E7" s="179">
        <v>15000</v>
      </c>
      <c r="F7" s="162"/>
    </row>
    <row r="8" spans="1:6" x14ac:dyDescent="0.25">
      <c r="A8" s="162">
        <v>3502</v>
      </c>
      <c r="B8" s="178" t="s">
        <v>35</v>
      </c>
      <c r="C8" s="167"/>
      <c r="D8" s="168"/>
      <c r="E8" s="179">
        <v>841270</v>
      </c>
      <c r="F8" s="162"/>
    </row>
    <row r="9" spans="1:6" x14ac:dyDescent="0.25">
      <c r="A9" s="162">
        <v>4502</v>
      </c>
      <c r="B9" s="178" t="s">
        <v>36</v>
      </c>
      <c r="C9" s="167"/>
      <c r="D9" s="168"/>
      <c r="E9" s="162"/>
      <c r="F9" s="162">
        <v>-230847</v>
      </c>
    </row>
    <row r="10" spans="1:6" x14ac:dyDescent="0.25">
      <c r="A10" s="179">
        <v>65</v>
      </c>
      <c r="B10" s="180" t="s">
        <v>43</v>
      </c>
      <c r="C10" s="167"/>
      <c r="D10" s="168"/>
      <c r="E10" s="162"/>
      <c r="F10" s="179">
        <v>-301494</v>
      </c>
    </row>
    <row r="11" spans="1:6" x14ac:dyDescent="0.25">
      <c r="A11" s="162"/>
      <c r="B11" s="178" t="s">
        <v>45</v>
      </c>
      <c r="C11" s="167"/>
      <c r="D11" s="168"/>
      <c r="E11" s="162"/>
      <c r="F11" s="162"/>
    </row>
    <row r="12" spans="1:6" x14ac:dyDescent="0.25">
      <c r="A12" s="162"/>
      <c r="B12" s="178" t="s">
        <v>46</v>
      </c>
      <c r="C12" s="167"/>
      <c r="D12" s="168"/>
      <c r="E12" s="162">
        <v>1157500</v>
      </c>
      <c r="F12" s="162"/>
    </row>
    <row r="13" spans="1:6" x14ac:dyDescent="0.25">
      <c r="A13" s="162"/>
      <c r="B13" s="178" t="s">
        <v>47</v>
      </c>
      <c r="C13" s="167"/>
      <c r="D13" s="168"/>
      <c r="E13" s="162"/>
      <c r="F13" s="162">
        <v>-554984</v>
      </c>
    </row>
    <row r="14" spans="1:6" x14ac:dyDescent="0.25">
      <c r="A14" s="165"/>
      <c r="B14" s="181" t="s">
        <v>294</v>
      </c>
      <c r="C14" s="167"/>
      <c r="D14" s="168"/>
      <c r="E14" s="162">
        <v>-222152</v>
      </c>
      <c r="F14" s="162"/>
    </row>
    <row r="15" spans="1:6" x14ac:dyDescent="0.25">
      <c r="A15" s="162"/>
      <c r="B15" s="178" t="s">
        <v>293</v>
      </c>
      <c r="C15" s="167"/>
      <c r="D15" s="168"/>
      <c r="E15" s="162"/>
      <c r="F15" s="162">
        <v>130303</v>
      </c>
    </row>
    <row r="16" spans="1:6" x14ac:dyDescent="0.25">
      <c r="A16" s="162"/>
      <c r="B16" s="178" t="s">
        <v>287</v>
      </c>
      <c r="C16" s="167"/>
      <c r="D16" s="168"/>
      <c r="E16" s="162">
        <v>826566</v>
      </c>
      <c r="F16" s="162"/>
    </row>
    <row r="17" spans="4:6" x14ac:dyDescent="0.25">
      <c r="D17" s="162" t="s">
        <v>295</v>
      </c>
      <c r="E17" s="162">
        <f>SUM(E2:E16)</f>
        <v>18036053</v>
      </c>
      <c r="F17" s="162">
        <f>SUM(F2:F16)</f>
        <v>-18036053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D577F-319C-4E8F-B6BF-831C66966DA4}">
  <dimension ref="A1:I180"/>
  <sheetViews>
    <sheetView topLeftCell="A155" workbookViewId="0">
      <selection activeCell="E170" sqref="E170"/>
    </sheetView>
  </sheetViews>
  <sheetFormatPr defaultColWidth="15.28515625" defaultRowHeight="15" customHeight="1" x14ac:dyDescent="0.25"/>
  <cols>
    <col min="1" max="1" width="9.7109375" style="29" customWidth="1"/>
    <col min="2" max="2" width="60.42578125" style="29" customWidth="1"/>
    <col min="3" max="3" width="16.85546875" style="29" customWidth="1"/>
    <col min="4" max="5" width="15.28515625" style="29"/>
    <col min="6" max="6" width="15.7109375" style="29" customWidth="1"/>
    <col min="7" max="7" width="15.28515625" style="29" hidden="1" customWidth="1"/>
    <col min="8" max="8" width="13.85546875" style="29" customWidth="1"/>
    <col min="9" max="16384" width="15.28515625" style="29"/>
  </cols>
  <sheetData>
    <row r="1" spans="1:8" x14ac:dyDescent="0.25"/>
    <row r="2" spans="1:8" x14ac:dyDescent="0.25"/>
    <row r="3" spans="1:8" x14ac:dyDescent="0.25"/>
    <row r="4" spans="1:8" x14ac:dyDescent="0.25">
      <c r="A4" s="189"/>
      <c r="B4" s="189"/>
    </row>
    <row r="5" spans="1:8" x14ac:dyDescent="0.25"/>
    <row r="6" spans="1:8" ht="57.75" customHeight="1" x14ac:dyDescent="0.3">
      <c r="A6" s="151"/>
      <c r="B6" s="152"/>
      <c r="C6" s="153"/>
    </row>
    <row r="7" spans="1:8" ht="15.75" x14ac:dyDescent="0.25">
      <c r="A7" s="123"/>
      <c r="B7" s="124"/>
      <c r="C7" s="119"/>
      <c r="F7" s="154"/>
      <c r="H7" s="101"/>
    </row>
    <row r="8" spans="1:8" ht="16.899999999999999" customHeight="1" x14ac:dyDescent="0.25">
      <c r="A8" s="123"/>
      <c r="B8" s="125"/>
      <c r="C8" s="119"/>
      <c r="F8" s="154"/>
      <c r="H8" s="101"/>
    </row>
    <row r="9" spans="1:8" ht="18" customHeight="1" x14ac:dyDescent="0.25">
      <c r="B9" s="126"/>
      <c r="C9" s="127"/>
      <c r="F9" s="154"/>
      <c r="H9" s="101"/>
    </row>
    <row r="10" spans="1:8" ht="17.45" customHeight="1" x14ac:dyDescent="0.25">
      <c r="B10" s="126"/>
      <c r="C10" s="127"/>
      <c r="F10" s="154"/>
      <c r="H10" s="101"/>
    </row>
    <row r="11" spans="1:8" ht="15.6" customHeight="1" x14ac:dyDescent="0.25">
      <c r="A11" s="123"/>
      <c r="B11" s="128"/>
      <c r="C11" s="129"/>
      <c r="F11" s="154"/>
      <c r="H11" s="101"/>
    </row>
    <row r="12" spans="1:8" x14ac:dyDescent="0.25">
      <c r="A12" s="123"/>
      <c r="B12" s="124"/>
      <c r="C12" s="119"/>
    </row>
    <row r="13" spans="1:8" x14ac:dyDescent="0.25">
      <c r="B13" s="126"/>
      <c r="C13" s="127"/>
      <c r="D13" s="46"/>
    </row>
    <row r="14" spans="1:8" x14ac:dyDescent="0.25">
      <c r="B14" s="130"/>
      <c r="C14" s="127"/>
      <c r="D14" s="46"/>
    </row>
    <row r="15" spans="1:8" ht="12" hidden="1" customHeight="1" x14ac:dyDescent="0.25">
      <c r="B15" s="130"/>
      <c r="C15" s="46"/>
    </row>
    <row r="16" spans="1:8" x14ac:dyDescent="0.25">
      <c r="A16" s="123"/>
      <c r="B16" s="131"/>
      <c r="C16" s="46"/>
    </row>
    <row r="17" spans="1:3" x14ac:dyDescent="0.25">
      <c r="B17" s="130"/>
      <c r="C17" s="46"/>
    </row>
    <row r="18" spans="1:3" ht="3" hidden="1" customHeight="1" x14ac:dyDescent="0.25">
      <c r="B18" s="130"/>
      <c r="C18" s="127"/>
    </row>
    <row r="19" spans="1:3" ht="21.75" customHeight="1" x14ac:dyDescent="0.25">
      <c r="A19" s="123"/>
      <c r="B19" s="124"/>
      <c r="C19" s="127"/>
    </row>
    <row r="20" spans="1:3" ht="0.6" hidden="1" customHeight="1" x14ac:dyDescent="0.25">
      <c r="B20" s="132"/>
      <c r="C20" s="46"/>
    </row>
    <row r="21" spans="1:3" ht="15" hidden="1" customHeight="1" x14ac:dyDescent="0.25">
      <c r="B21" s="132"/>
      <c r="C21" s="46"/>
    </row>
    <row r="22" spans="1:3" ht="15" hidden="1" customHeight="1" x14ac:dyDescent="0.25">
      <c r="B22" s="133"/>
      <c r="C22" s="46"/>
    </row>
    <row r="23" spans="1:3" ht="15" hidden="1" customHeight="1" x14ac:dyDescent="0.25">
      <c r="B23" s="134"/>
      <c r="C23" s="46"/>
    </row>
    <row r="24" spans="1:3" ht="15" hidden="1" customHeight="1" x14ac:dyDescent="0.25">
      <c r="B24" s="134"/>
      <c r="C24" s="46"/>
    </row>
    <row r="25" spans="1:3" ht="15" hidden="1" customHeight="1" x14ac:dyDescent="0.25">
      <c r="A25" s="135"/>
      <c r="B25" s="136"/>
      <c r="C25" s="46"/>
    </row>
    <row r="26" spans="1:3" ht="15" hidden="1" customHeight="1" x14ac:dyDescent="0.25">
      <c r="B26" s="126"/>
      <c r="C26" s="46"/>
    </row>
    <row r="27" spans="1:3" ht="15" hidden="1" customHeight="1" x14ac:dyDescent="0.25">
      <c r="B27" s="126"/>
      <c r="C27" s="46"/>
    </row>
    <row r="28" spans="1:3" ht="15" hidden="1" customHeight="1" x14ac:dyDescent="0.25">
      <c r="B28" s="126"/>
      <c r="C28" s="46"/>
    </row>
    <row r="29" spans="1:3" ht="0.6" customHeight="1" x14ac:dyDescent="0.25">
      <c r="B29" s="126"/>
      <c r="C29" s="46"/>
    </row>
    <row r="30" spans="1:3" x14ac:dyDescent="0.25">
      <c r="A30" s="137"/>
      <c r="B30" s="124"/>
      <c r="C30" s="119"/>
    </row>
    <row r="31" spans="1:3" x14ac:dyDescent="0.25">
      <c r="A31" s="123"/>
      <c r="B31" s="124"/>
      <c r="C31" s="46"/>
    </row>
    <row r="32" spans="1:3" ht="15" hidden="1" customHeight="1" x14ac:dyDescent="0.25">
      <c r="B32" s="126"/>
      <c r="C32" s="46"/>
    </row>
    <row r="33" spans="1:9" x14ac:dyDescent="0.25">
      <c r="B33" s="138"/>
      <c r="C33" s="46"/>
    </row>
    <row r="34" spans="1:9" x14ac:dyDescent="0.25">
      <c r="B34" s="126"/>
      <c r="C34" s="46"/>
    </row>
    <row r="35" spans="1:9" ht="0.6" customHeight="1" x14ac:dyDescent="0.25">
      <c r="B35" s="138"/>
      <c r="C35" s="46"/>
    </row>
    <row r="36" spans="1:9" x14ac:dyDescent="0.25">
      <c r="A36" s="137"/>
      <c r="B36" s="124"/>
      <c r="C36" s="46"/>
    </row>
    <row r="37" spans="1:9" x14ac:dyDescent="0.25">
      <c r="B37" s="126"/>
      <c r="C37" s="127"/>
    </row>
    <row r="38" spans="1:9" x14ac:dyDescent="0.25">
      <c r="B38" s="126"/>
      <c r="C38" s="127"/>
    </row>
    <row r="39" spans="1:9" x14ac:dyDescent="0.25">
      <c r="B39" s="126"/>
      <c r="C39" s="127"/>
    </row>
    <row r="40" spans="1:9" ht="18.75" x14ac:dyDescent="0.3">
      <c r="A40" s="123"/>
      <c r="B40" s="125"/>
      <c r="C40" s="119"/>
      <c r="D40" s="155"/>
      <c r="E40" s="2"/>
      <c r="F40" s="2"/>
      <c r="G40" s="2"/>
      <c r="H40" s="102"/>
      <c r="I40" s="103"/>
    </row>
    <row r="41" spans="1:9" ht="18.75" x14ac:dyDescent="0.3">
      <c r="A41" s="123"/>
      <c r="B41" s="125"/>
      <c r="C41" s="119"/>
      <c r="D41" s="155"/>
      <c r="E41" s="2"/>
      <c r="F41" s="2"/>
      <c r="G41" s="2"/>
      <c r="H41" s="102"/>
      <c r="I41" s="103"/>
    </row>
    <row r="42" spans="1:9" ht="18.75" x14ac:dyDescent="0.3">
      <c r="B42" s="126"/>
      <c r="C42" s="46"/>
      <c r="D42" s="155"/>
      <c r="E42" s="2"/>
      <c r="F42" s="2"/>
      <c r="G42" s="2"/>
      <c r="H42" s="102"/>
      <c r="I42" s="103"/>
    </row>
    <row r="43" spans="1:9" ht="18.600000000000001" customHeight="1" x14ac:dyDescent="0.3">
      <c r="B43" s="126"/>
      <c r="C43" s="46"/>
      <c r="D43" s="155"/>
      <c r="E43" s="2"/>
      <c r="F43" s="2"/>
      <c r="G43" s="2"/>
      <c r="H43" s="102"/>
      <c r="I43" s="103"/>
    </row>
    <row r="44" spans="1:9" ht="18" customHeight="1" x14ac:dyDescent="0.3">
      <c r="C44" s="46"/>
      <c r="D44" s="155"/>
      <c r="E44" s="2"/>
      <c r="F44" s="2"/>
      <c r="G44" s="2"/>
      <c r="H44" s="102"/>
      <c r="I44" s="103"/>
    </row>
    <row r="45" spans="1:9" ht="18" customHeight="1" x14ac:dyDescent="0.3">
      <c r="B45" s="126"/>
      <c r="C45" s="46"/>
      <c r="D45" s="155"/>
      <c r="E45" s="2"/>
      <c r="F45" s="2"/>
      <c r="G45" s="2"/>
      <c r="H45" s="102"/>
      <c r="I45" s="103"/>
    </row>
    <row r="46" spans="1:9" ht="18.75" x14ac:dyDescent="0.3">
      <c r="B46" s="126"/>
      <c r="C46" s="46"/>
      <c r="D46" s="155"/>
      <c r="E46" s="2"/>
      <c r="F46" s="2"/>
      <c r="G46" s="2"/>
      <c r="H46" s="102"/>
      <c r="I46" s="103"/>
    </row>
    <row r="47" spans="1:9" ht="18.75" x14ac:dyDescent="0.3">
      <c r="B47" s="126"/>
      <c r="C47" s="46"/>
      <c r="D47" s="155"/>
      <c r="E47" s="2"/>
      <c r="F47" s="2"/>
      <c r="G47" s="2"/>
      <c r="H47" s="102"/>
      <c r="I47" s="103"/>
    </row>
    <row r="48" spans="1:9" ht="18.75" x14ac:dyDescent="0.3">
      <c r="B48" s="126"/>
      <c r="C48" s="46"/>
      <c r="D48" s="155"/>
      <c r="E48" s="2"/>
      <c r="F48" s="2"/>
      <c r="G48" s="2"/>
      <c r="H48" s="102"/>
      <c r="I48" s="103"/>
    </row>
    <row r="49" spans="1:9" ht="20.25" customHeight="1" x14ac:dyDescent="0.3">
      <c r="B49" s="126"/>
      <c r="C49" s="46"/>
      <c r="E49" s="2"/>
      <c r="F49" s="2"/>
      <c r="G49" s="2"/>
      <c r="H49" s="156"/>
      <c r="I49" s="157"/>
    </row>
    <row r="50" spans="1:9" ht="19.899999999999999" hidden="1" customHeight="1" x14ac:dyDescent="0.25">
      <c r="B50" s="126"/>
      <c r="C50" s="46"/>
    </row>
    <row r="51" spans="1:9" ht="19.899999999999999" hidden="1" customHeight="1" x14ac:dyDescent="0.25">
      <c r="B51" s="126"/>
      <c r="C51" s="46"/>
    </row>
    <row r="52" spans="1:9" ht="19.899999999999999" hidden="1" customHeight="1" x14ac:dyDescent="0.25">
      <c r="B52" s="139"/>
      <c r="C52" s="46"/>
    </row>
    <row r="53" spans="1:9" ht="19.899999999999999" hidden="1" customHeight="1" x14ac:dyDescent="0.25">
      <c r="B53" s="139"/>
      <c r="C53" s="46"/>
    </row>
    <row r="54" spans="1:9" ht="19.899999999999999" hidden="1" customHeight="1" x14ac:dyDescent="0.25">
      <c r="B54" s="139"/>
      <c r="C54" s="46"/>
    </row>
    <row r="55" spans="1:9" ht="19.899999999999999" hidden="1" customHeight="1" x14ac:dyDescent="0.25">
      <c r="B55" s="126"/>
      <c r="C55" s="46"/>
    </row>
    <row r="56" spans="1:9" ht="19.899999999999999" customHeight="1" x14ac:dyDescent="0.25">
      <c r="B56" s="126"/>
      <c r="C56" s="46"/>
      <c r="H56" s="158"/>
    </row>
    <row r="57" spans="1:9" ht="19.899999999999999" customHeight="1" x14ac:dyDescent="0.25">
      <c r="A57" s="123"/>
      <c r="B57" s="124"/>
      <c r="C57" s="119"/>
      <c r="D57" s="96"/>
    </row>
    <row r="58" spans="1:9" x14ac:dyDescent="0.25">
      <c r="A58" s="123"/>
      <c r="B58" s="125"/>
      <c r="C58" s="119"/>
    </row>
    <row r="59" spans="1:9" x14ac:dyDescent="0.25">
      <c r="B59" s="140"/>
      <c r="C59" s="46"/>
    </row>
    <row r="60" spans="1:9" x14ac:dyDescent="0.25">
      <c r="B60" s="140"/>
      <c r="C60" s="46"/>
    </row>
    <row r="61" spans="1:9" x14ac:dyDescent="0.25">
      <c r="B61" s="140"/>
      <c r="C61" s="46"/>
    </row>
    <row r="62" spans="1:9" x14ac:dyDescent="0.25">
      <c r="A62" s="123"/>
      <c r="B62" s="141"/>
      <c r="C62" s="46"/>
    </row>
    <row r="63" spans="1:9" x14ac:dyDescent="0.25">
      <c r="A63" s="123"/>
      <c r="B63" s="142"/>
      <c r="C63" s="119"/>
    </row>
    <row r="64" spans="1:9" ht="12.75" hidden="1" customHeight="1" x14ac:dyDescent="0.25"/>
    <row r="65" spans="1:3" hidden="1" x14ac:dyDescent="0.25"/>
    <row r="66" spans="1:3" x14ac:dyDescent="0.25">
      <c r="C66" s="46"/>
    </row>
    <row r="67" spans="1:3" ht="52.9" customHeight="1" x14ac:dyDescent="0.25">
      <c r="A67" s="190"/>
      <c r="B67" s="190"/>
      <c r="C67" s="46"/>
    </row>
    <row r="68" spans="1:3" x14ac:dyDescent="0.25">
      <c r="A68" s="119"/>
      <c r="B68" s="119"/>
      <c r="C68" s="119"/>
    </row>
    <row r="69" spans="1:3" x14ac:dyDescent="0.25">
      <c r="A69" s="46"/>
      <c r="B69" s="46"/>
      <c r="C69" s="46"/>
    </row>
    <row r="70" spans="1:3" x14ac:dyDescent="0.25">
      <c r="A70" s="46"/>
      <c r="B70" s="46"/>
      <c r="C70" s="46"/>
    </row>
    <row r="71" spans="1:3" x14ac:dyDescent="0.25">
      <c r="A71" s="46"/>
      <c r="B71" s="46"/>
      <c r="C71" s="46"/>
    </row>
    <row r="72" spans="1:3" ht="13.9" customHeight="1" x14ac:dyDescent="0.25">
      <c r="A72" s="46"/>
      <c r="B72" s="46"/>
      <c r="C72" s="46"/>
    </row>
    <row r="73" spans="1:3" x14ac:dyDescent="0.25">
      <c r="A73" s="46"/>
      <c r="B73" s="46"/>
      <c r="C73" s="46"/>
    </row>
    <row r="74" spans="1:3" x14ac:dyDescent="0.25">
      <c r="A74" s="46"/>
      <c r="B74" s="46"/>
      <c r="C74" s="46"/>
    </row>
    <row r="75" spans="1:3" x14ac:dyDescent="0.25">
      <c r="A75" s="145"/>
      <c r="B75" s="146"/>
      <c r="C75" s="147"/>
    </row>
    <row r="76" spans="1:3" x14ac:dyDescent="0.25">
      <c r="A76" s="144"/>
      <c r="B76" s="46"/>
      <c r="C76" s="46"/>
    </row>
    <row r="77" spans="1:3" x14ac:dyDescent="0.25">
      <c r="A77" s="144"/>
      <c r="B77" s="46"/>
      <c r="C77" s="46"/>
    </row>
    <row r="78" spans="1:3" x14ac:dyDescent="0.25">
      <c r="A78" s="119"/>
      <c r="B78" s="148"/>
      <c r="C78" s="119"/>
    </row>
    <row r="79" spans="1:3" ht="13.15" customHeight="1" x14ac:dyDescent="0.25">
      <c r="A79" s="144"/>
      <c r="B79" s="149"/>
      <c r="C79" s="46"/>
    </row>
    <row r="80" spans="1:3" x14ac:dyDescent="0.25">
      <c r="A80" s="46"/>
      <c r="B80" s="46"/>
      <c r="C80" s="46"/>
    </row>
    <row r="81" spans="1:3" x14ac:dyDescent="0.25">
      <c r="A81" s="46"/>
      <c r="B81" s="46"/>
      <c r="C81" s="46"/>
    </row>
    <row r="82" spans="1:3" x14ac:dyDescent="0.25">
      <c r="A82" s="46"/>
      <c r="B82" s="46"/>
      <c r="C82" s="46"/>
    </row>
    <row r="83" spans="1:3" x14ac:dyDescent="0.25">
      <c r="A83" s="144"/>
      <c r="B83" s="46"/>
      <c r="C83" s="46"/>
    </row>
    <row r="84" spans="1:3" x14ac:dyDescent="0.25">
      <c r="A84" s="119"/>
      <c r="B84" s="119"/>
      <c r="C84" s="119"/>
    </row>
    <row r="85" spans="1:3" x14ac:dyDescent="0.25">
      <c r="A85" s="46"/>
      <c r="B85" s="46"/>
      <c r="C85" s="46"/>
    </row>
    <row r="86" spans="1:3" x14ac:dyDescent="0.25">
      <c r="A86" s="46"/>
      <c r="B86" s="46"/>
      <c r="C86" s="46"/>
    </row>
    <row r="87" spans="1:3" x14ac:dyDescent="0.25">
      <c r="A87" s="46"/>
      <c r="B87" s="46"/>
      <c r="C87" s="46"/>
    </row>
    <row r="88" spans="1:3" x14ac:dyDescent="0.25">
      <c r="A88" s="144"/>
      <c r="B88" s="46"/>
      <c r="C88" s="46"/>
    </row>
    <row r="89" spans="1:3" x14ac:dyDescent="0.25">
      <c r="A89" s="46"/>
      <c r="B89" s="46"/>
      <c r="C89" s="46"/>
    </row>
    <row r="90" spans="1:3" x14ac:dyDescent="0.25">
      <c r="A90" s="46"/>
      <c r="B90" s="46"/>
      <c r="C90" s="46"/>
    </row>
    <row r="91" spans="1:3" x14ac:dyDescent="0.25">
      <c r="A91" s="144"/>
      <c r="B91" s="46"/>
      <c r="C91" s="46"/>
    </row>
    <row r="92" spans="1:3" x14ac:dyDescent="0.25">
      <c r="A92" s="119"/>
      <c r="B92" s="119"/>
      <c r="C92" s="119"/>
    </row>
    <row r="93" spans="1:3" x14ac:dyDescent="0.25">
      <c r="A93" s="144"/>
      <c r="B93" s="46"/>
      <c r="C93" s="46"/>
    </row>
    <row r="94" spans="1:3" x14ac:dyDescent="0.25">
      <c r="A94" s="46"/>
      <c r="B94" s="149"/>
      <c r="C94" s="46"/>
    </row>
    <row r="95" spans="1:3" x14ac:dyDescent="0.25">
      <c r="A95" s="46"/>
      <c r="B95" s="46"/>
      <c r="C95" s="46"/>
    </row>
    <row r="96" spans="1:3" x14ac:dyDescent="0.25">
      <c r="A96" s="144"/>
      <c r="B96" s="46"/>
      <c r="C96" s="46"/>
    </row>
    <row r="97" spans="1:3" x14ac:dyDescent="0.25">
      <c r="A97" s="46"/>
      <c r="B97" s="46"/>
      <c r="C97" s="46"/>
    </row>
    <row r="98" spans="1:3" ht="17.25" customHeight="1" x14ac:dyDescent="0.25">
      <c r="A98" s="144"/>
      <c r="B98" s="46"/>
      <c r="C98" s="46"/>
    </row>
    <row r="99" spans="1:3" ht="18.75" hidden="1" customHeight="1" x14ac:dyDescent="0.25">
      <c r="A99" s="144"/>
      <c r="B99" s="46"/>
      <c r="C99" s="46"/>
    </row>
    <row r="100" spans="1:3" x14ac:dyDescent="0.25">
      <c r="A100" s="144"/>
      <c r="B100" s="46"/>
      <c r="C100" s="46"/>
    </row>
    <row r="101" spans="1:3" x14ac:dyDescent="0.25">
      <c r="A101" s="144"/>
      <c r="B101" s="46"/>
      <c r="C101" s="46"/>
    </row>
    <row r="102" spans="1:3" x14ac:dyDescent="0.25">
      <c r="A102" s="144"/>
      <c r="B102" s="46"/>
      <c r="C102" s="46"/>
    </row>
    <row r="103" spans="1:3" x14ac:dyDescent="0.25">
      <c r="A103" s="144"/>
      <c r="B103" s="46"/>
      <c r="C103" s="46"/>
    </row>
    <row r="104" spans="1:3" x14ac:dyDescent="0.25">
      <c r="A104" s="119"/>
      <c r="B104" s="119"/>
      <c r="C104" s="119"/>
    </row>
    <row r="105" spans="1:3" x14ac:dyDescent="0.25">
      <c r="A105" s="46"/>
      <c r="B105" s="46"/>
      <c r="C105" s="46"/>
    </row>
    <row r="106" spans="1:3" x14ac:dyDescent="0.25">
      <c r="A106" s="46"/>
      <c r="B106" s="46"/>
      <c r="C106" s="46"/>
    </row>
    <row r="107" spans="1:3" x14ac:dyDescent="0.25">
      <c r="A107" s="46"/>
      <c r="B107" s="46"/>
      <c r="C107" s="46"/>
    </row>
    <row r="108" spans="1:3" hidden="1" x14ac:dyDescent="0.25">
      <c r="A108" s="46"/>
      <c r="B108" s="46"/>
      <c r="C108" s="46"/>
    </row>
    <row r="109" spans="1:3" x14ac:dyDescent="0.25">
      <c r="A109" s="46"/>
      <c r="B109" s="46"/>
      <c r="C109" s="46"/>
    </row>
    <row r="110" spans="1:3" x14ac:dyDescent="0.25">
      <c r="A110" s="119"/>
      <c r="B110" s="119"/>
      <c r="C110" s="119"/>
    </row>
    <row r="111" spans="1:3" x14ac:dyDescent="0.25">
      <c r="A111" s="144"/>
      <c r="B111" s="46"/>
      <c r="C111" s="46"/>
    </row>
    <row r="112" spans="1:3" x14ac:dyDescent="0.25">
      <c r="A112" s="144"/>
      <c r="B112" s="46"/>
      <c r="C112" s="46"/>
    </row>
    <row r="113" spans="1:3" x14ac:dyDescent="0.25">
      <c r="A113" s="144"/>
      <c r="B113" s="46"/>
      <c r="C113" s="46"/>
    </row>
    <row r="114" spans="1:3" x14ac:dyDescent="0.25">
      <c r="A114" s="144"/>
      <c r="B114" s="46"/>
      <c r="C114" s="46"/>
    </row>
    <row r="115" spans="1:3" x14ac:dyDescent="0.25">
      <c r="A115" s="144"/>
      <c r="B115" s="46"/>
      <c r="C115" s="46"/>
    </row>
    <row r="116" spans="1:3" x14ac:dyDescent="0.25">
      <c r="A116" s="144"/>
      <c r="B116" s="46"/>
      <c r="C116" s="46"/>
    </row>
    <row r="117" spans="1:3" x14ac:dyDescent="0.25">
      <c r="A117" s="144"/>
      <c r="B117" s="46"/>
      <c r="C117" s="46"/>
    </row>
    <row r="118" spans="1:3" x14ac:dyDescent="0.25">
      <c r="A118" s="144"/>
      <c r="B118" s="46"/>
      <c r="C118" s="46"/>
    </row>
    <row r="119" spans="1:3" x14ac:dyDescent="0.25">
      <c r="A119" s="46"/>
      <c r="B119" s="46"/>
      <c r="C119" s="46"/>
    </row>
    <row r="120" spans="1:3" x14ac:dyDescent="0.25">
      <c r="A120" s="144"/>
      <c r="B120" s="46"/>
      <c r="C120" s="46"/>
    </row>
    <row r="121" spans="1:3" x14ac:dyDescent="0.25">
      <c r="A121" s="144"/>
      <c r="B121" s="46"/>
      <c r="C121" s="46"/>
    </row>
    <row r="122" spans="1:3" x14ac:dyDescent="0.25">
      <c r="A122" s="144"/>
      <c r="B122" s="46"/>
      <c r="C122" s="46"/>
    </row>
    <row r="123" spans="1:3" x14ac:dyDescent="0.25">
      <c r="A123" s="144"/>
      <c r="B123" s="46"/>
      <c r="C123" s="46"/>
    </row>
    <row r="124" spans="1:3" x14ac:dyDescent="0.25">
      <c r="A124" s="144"/>
      <c r="B124" s="46"/>
      <c r="C124" s="46"/>
    </row>
    <row r="125" spans="1:3" x14ac:dyDescent="0.25">
      <c r="A125" s="144"/>
      <c r="B125" s="46"/>
      <c r="C125" s="46"/>
    </row>
    <row r="126" spans="1:3" x14ac:dyDescent="0.25">
      <c r="A126" s="46"/>
      <c r="B126" s="87"/>
      <c r="C126" s="46"/>
    </row>
    <row r="127" spans="1:3" x14ac:dyDescent="0.25">
      <c r="A127" s="46"/>
      <c r="B127" s="46"/>
      <c r="C127" s="46"/>
    </row>
    <row r="128" spans="1:3" x14ac:dyDescent="0.25">
      <c r="A128" s="46"/>
      <c r="B128" s="46"/>
      <c r="C128" s="46"/>
    </row>
    <row r="129" spans="1:3" x14ac:dyDescent="0.25">
      <c r="A129" s="46"/>
      <c r="B129" s="46"/>
      <c r="C129" s="46"/>
    </row>
    <row r="130" spans="1:3" x14ac:dyDescent="0.25">
      <c r="A130" s="144"/>
      <c r="B130" s="46"/>
      <c r="C130" s="46"/>
    </row>
    <row r="131" spans="1:3" x14ac:dyDescent="0.25">
      <c r="A131" s="46"/>
      <c r="B131" s="46"/>
      <c r="C131" s="46"/>
    </row>
    <row r="132" spans="1:3" x14ac:dyDescent="0.25">
      <c r="A132" s="46"/>
      <c r="B132" s="46"/>
      <c r="C132" s="46"/>
    </row>
    <row r="133" spans="1:3" x14ac:dyDescent="0.25">
      <c r="A133" s="46"/>
      <c r="B133" s="46"/>
      <c r="C133" s="46"/>
    </row>
    <row r="134" spans="1:3" x14ac:dyDescent="0.25">
      <c r="A134" s="46"/>
      <c r="B134" s="46"/>
      <c r="C134" s="46"/>
    </row>
    <row r="135" spans="1:3" x14ac:dyDescent="0.25">
      <c r="A135" s="46"/>
      <c r="B135" s="46"/>
      <c r="C135" s="46"/>
    </row>
    <row r="136" spans="1:3" x14ac:dyDescent="0.25">
      <c r="A136" s="46"/>
      <c r="B136" s="46"/>
      <c r="C136" s="46"/>
    </row>
    <row r="137" spans="1:3" x14ac:dyDescent="0.25">
      <c r="A137" s="46"/>
      <c r="B137" s="46"/>
      <c r="C137" s="46"/>
    </row>
    <row r="138" spans="1:3" x14ac:dyDescent="0.25">
      <c r="A138" s="46"/>
      <c r="B138" s="46"/>
      <c r="C138" s="46"/>
    </row>
    <row r="139" spans="1:3" hidden="1" x14ac:dyDescent="0.25">
      <c r="A139" s="144"/>
      <c r="B139" s="46"/>
      <c r="C139" s="46"/>
    </row>
    <row r="140" spans="1:3" x14ac:dyDescent="0.25">
      <c r="A140" s="46"/>
      <c r="B140" s="46"/>
      <c r="C140" s="46"/>
    </row>
    <row r="141" spans="1:3" x14ac:dyDescent="0.25">
      <c r="A141" s="119"/>
      <c r="B141" s="119"/>
      <c r="C141" s="119"/>
    </row>
    <row r="142" spans="1:3" x14ac:dyDescent="0.25">
      <c r="A142" s="46"/>
      <c r="B142" s="46"/>
      <c r="C142" s="46"/>
    </row>
    <row r="143" spans="1:3" x14ac:dyDescent="0.25">
      <c r="A143" s="46"/>
      <c r="B143" s="46"/>
      <c r="C143" s="46"/>
    </row>
    <row r="144" spans="1:3" x14ac:dyDescent="0.25">
      <c r="A144" s="46"/>
      <c r="B144" s="46"/>
      <c r="C144" s="46"/>
    </row>
    <row r="145" spans="1:3" x14ac:dyDescent="0.25">
      <c r="A145" s="46"/>
      <c r="B145" s="46"/>
      <c r="C145" s="46"/>
    </row>
    <row r="146" spans="1:3" x14ac:dyDescent="0.25">
      <c r="A146" s="46"/>
      <c r="B146" s="46"/>
      <c r="C146" s="46"/>
    </row>
    <row r="147" spans="1:3" x14ac:dyDescent="0.25">
      <c r="A147" s="46"/>
      <c r="B147" s="46"/>
      <c r="C147" s="46"/>
    </row>
    <row r="148" spans="1:3" x14ac:dyDescent="0.25">
      <c r="A148" s="144"/>
      <c r="B148" s="46"/>
      <c r="C148" s="46"/>
    </row>
    <row r="149" spans="1:3" x14ac:dyDescent="0.25">
      <c r="A149" s="144"/>
      <c r="B149" s="46"/>
      <c r="C149" s="46"/>
    </row>
    <row r="150" spans="1:3" x14ac:dyDescent="0.25">
      <c r="A150" s="144"/>
      <c r="B150" s="46"/>
      <c r="C150" s="46"/>
    </row>
    <row r="151" spans="1:3" x14ac:dyDescent="0.25">
      <c r="A151" s="46"/>
      <c r="B151" s="46"/>
      <c r="C151" s="46"/>
    </row>
    <row r="152" spans="1:3" x14ac:dyDescent="0.25">
      <c r="A152" s="46"/>
      <c r="B152" s="46"/>
      <c r="C152" s="46"/>
    </row>
    <row r="153" spans="1:3" x14ac:dyDescent="0.25">
      <c r="A153" s="46"/>
      <c r="B153" s="46"/>
      <c r="C153" s="46"/>
    </row>
    <row r="154" spans="1:3" x14ac:dyDescent="0.25">
      <c r="A154" s="46"/>
      <c r="B154" s="46"/>
      <c r="C154" s="46"/>
    </row>
    <row r="155" spans="1:3" x14ac:dyDescent="0.25">
      <c r="A155" s="46"/>
      <c r="B155" s="46"/>
      <c r="C155" s="46"/>
    </row>
    <row r="156" spans="1:3" x14ac:dyDescent="0.25">
      <c r="A156" s="46"/>
      <c r="B156" s="46"/>
      <c r="C156" s="46"/>
    </row>
    <row r="157" spans="1:3" x14ac:dyDescent="0.25">
      <c r="A157" s="46"/>
      <c r="B157" s="46"/>
      <c r="C157" s="46"/>
    </row>
    <row r="158" spans="1:3" x14ac:dyDescent="0.25">
      <c r="A158" s="46"/>
      <c r="B158" s="46"/>
      <c r="C158" s="46"/>
    </row>
    <row r="159" spans="1:3" x14ac:dyDescent="0.25">
      <c r="A159" s="46"/>
      <c r="B159" s="46"/>
      <c r="C159" s="46"/>
    </row>
    <row r="160" spans="1:3" x14ac:dyDescent="0.25">
      <c r="A160" s="46"/>
      <c r="B160" s="46"/>
      <c r="C160" s="46"/>
    </row>
    <row r="161" spans="1:3" x14ac:dyDescent="0.25">
      <c r="A161" s="46"/>
      <c r="B161" s="46"/>
      <c r="C161" s="46"/>
    </row>
    <row r="162" spans="1:3" x14ac:dyDescent="0.25">
      <c r="A162" s="46"/>
      <c r="B162" s="46"/>
      <c r="C162" s="46"/>
    </row>
    <row r="163" spans="1:3" x14ac:dyDescent="0.25">
      <c r="A163" s="46"/>
      <c r="B163" s="46"/>
      <c r="C163" s="46"/>
    </row>
    <row r="164" spans="1:3" x14ac:dyDescent="0.25">
      <c r="A164" s="144"/>
      <c r="B164" s="46"/>
      <c r="C164" s="46"/>
    </row>
    <row r="165" spans="1:3" x14ac:dyDescent="0.25">
      <c r="A165" s="119"/>
      <c r="B165" s="119"/>
      <c r="C165" s="119"/>
    </row>
    <row r="166" spans="1:3" x14ac:dyDescent="0.25">
      <c r="A166" s="46"/>
      <c r="B166" s="46"/>
      <c r="C166" s="46"/>
    </row>
    <row r="167" spans="1:3" x14ac:dyDescent="0.25">
      <c r="A167" s="46"/>
      <c r="B167" s="46"/>
      <c r="C167" s="46"/>
    </row>
    <row r="168" spans="1:3" x14ac:dyDescent="0.25">
      <c r="A168" s="46"/>
      <c r="B168" s="46"/>
      <c r="C168" s="46"/>
    </row>
    <row r="169" spans="1:3" x14ac:dyDescent="0.25">
      <c r="A169" s="46"/>
      <c r="B169" s="46"/>
      <c r="C169" s="46"/>
    </row>
    <row r="170" spans="1:3" x14ac:dyDescent="0.25">
      <c r="A170" s="144"/>
      <c r="B170" s="46"/>
      <c r="C170" s="46"/>
    </row>
    <row r="171" spans="1:3" x14ac:dyDescent="0.25">
      <c r="A171" s="144"/>
      <c r="B171" s="46"/>
      <c r="C171" s="46"/>
    </row>
    <row r="172" spans="1:3" x14ac:dyDescent="0.25">
      <c r="A172" s="144"/>
      <c r="B172" s="46"/>
      <c r="C172" s="46"/>
    </row>
    <row r="173" spans="1:3" x14ac:dyDescent="0.25">
      <c r="A173" s="46"/>
      <c r="B173" s="46"/>
      <c r="C173" s="46"/>
    </row>
    <row r="174" spans="1:3" x14ac:dyDescent="0.25">
      <c r="A174" s="144"/>
      <c r="B174" s="46"/>
      <c r="C174" s="46"/>
    </row>
    <row r="175" spans="1:3" x14ac:dyDescent="0.25">
      <c r="A175" s="46"/>
      <c r="B175" s="46"/>
      <c r="C175" s="46"/>
    </row>
    <row r="176" spans="1:3" hidden="1" x14ac:dyDescent="0.25">
      <c r="A176" s="144"/>
      <c r="B176" s="46"/>
      <c r="C176" s="46"/>
    </row>
    <row r="177" spans="1:3" x14ac:dyDescent="0.25">
      <c r="A177" s="46"/>
      <c r="B177" s="46"/>
      <c r="C177" s="46"/>
    </row>
    <row r="178" spans="1:3" x14ac:dyDescent="0.25">
      <c r="A178" s="190"/>
      <c r="B178" s="190"/>
      <c r="C178" s="143"/>
    </row>
    <row r="179" spans="1:3" x14ac:dyDescent="0.25">
      <c r="C179" s="46"/>
    </row>
    <row r="180" spans="1:3" x14ac:dyDescent="0.25">
      <c r="C180" s="46"/>
    </row>
  </sheetData>
  <mergeCells count="3">
    <mergeCell ref="A4:B4"/>
    <mergeCell ref="A67:B67"/>
    <mergeCell ref="A178:B178"/>
  </mergeCells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39"/>
  <sheetViews>
    <sheetView topLeftCell="A152" zoomScale="102" zoomScaleNormal="102" workbookViewId="0">
      <selection activeCell="A152" sqref="A1:XFD1048576"/>
    </sheetView>
  </sheetViews>
  <sheetFormatPr defaultColWidth="9.140625" defaultRowHeight="16.5" customHeight="1" x14ac:dyDescent="0.25"/>
  <cols>
    <col min="1" max="1" width="7.7109375" customWidth="1"/>
    <col min="2" max="2" width="49" customWidth="1"/>
    <col min="3" max="3" width="17" customWidth="1"/>
    <col min="4" max="4" width="15.42578125" customWidth="1"/>
    <col min="5" max="5" width="15" customWidth="1"/>
  </cols>
  <sheetData>
    <row r="1" spans="1:5" ht="16.5" customHeight="1" x14ac:dyDescent="0.25">
      <c r="A1" s="29"/>
      <c r="B1" s="29"/>
    </row>
    <row r="2" spans="1:5" ht="15.6" customHeight="1" x14ac:dyDescent="0.25">
      <c r="A2" s="29"/>
      <c r="B2" s="116"/>
    </row>
    <row r="3" spans="1:5" ht="16.5" customHeight="1" x14ac:dyDescent="0.25">
      <c r="A3" s="29"/>
      <c r="B3" s="29"/>
    </row>
    <row r="4" spans="1:5" ht="0.75" customHeight="1" x14ac:dyDescent="0.25">
      <c r="A4" s="189"/>
      <c r="B4" s="189"/>
    </row>
    <row r="5" spans="1:5" ht="0.6" customHeight="1" x14ac:dyDescent="0.25">
      <c r="A5" s="29"/>
      <c r="B5" s="29"/>
    </row>
    <row r="6" spans="1:5" ht="25.9" customHeight="1" x14ac:dyDescent="0.25">
      <c r="A6" s="120"/>
      <c r="B6" s="121"/>
      <c r="C6" s="122"/>
      <c r="D6" s="122"/>
      <c r="E6" s="122"/>
    </row>
    <row r="7" spans="1:5" ht="16.5" customHeight="1" x14ac:dyDescent="0.25">
      <c r="A7" s="123"/>
      <c r="B7" s="124"/>
      <c r="C7" s="119"/>
      <c r="D7" s="119"/>
      <c r="E7" s="119"/>
    </row>
    <row r="8" spans="1:5" ht="16.5" customHeight="1" x14ac:dyDescent="0.25">
      <c r="A8" s="123"/>
      <c r="B8" s="125"/>
      <c r="C8" s="119"/>
      <c r="D8" s="119"/>
      <c r="E8" s="119"/>
    </row>
    <row r="9" spans="1:5" ht="16.5" customHeight="1" x14ac:dyDescent="0.25">
      <c r="A9" s="29"/>
      <c r="B9" s="126"/>
      <c r="C9" s="127"/>
      <c r="D9" s="127"/>
      <c r="E9" s="127"/>
    </row>
    <row r="10" spans="1:5" ht="16.5" customHeight="1" x14ac:dyDescent="0.25">
      <c r="A10" s="29"/>
      <c r="B10" s="126"/>
      <c r="C10" s="127"/>
      <c r="D10" s="127"/>
      <c r="E10" s="127"/>
    </row>
    <row r="11" spans="1:5" ht="16.5" customHeight="1" x14ac:dyDescent="0.25">
      <c r="A11" s="123"/>
      <c r="B11" s="128"/>
      <c r="C11" s="129"/>
      <c r="D11" s="129"/>
      <c r="E11" s="129"/>
    </row>
    <row r="12" spans="1:5" ht="16.5" customHeight="1" x14ac:dyDescent="0.25">
      <c r="A12" s="123"/>
      <c r="B12" s="124"/>
      <c r="C12" s="119"/>
      <c r="D12" s="119"/>
      <c r="E12" s="119"/>
    </row>
    <row r="13" spans="1:5" ht="16.5" customHeight="1" x14ac:dyDescent="0.25">
      <c r="A13" s="29"/>
      <c r="B13" s="126"/>
      <c r="C13" s="127"/>
      <c r="D13" s="127"/>
      <c r="E13" s="127"/>
    </row>
    <row r="14" spans="1:5" ht="16.5" customHeight="1" x14ac:dyDescent="0.25">
      <c r="A14" s="29"/>
      <c r="B14" s="130"/>
      <c r="C14" s="127"/>
      <c r="D14" s="127"/>
      <c r="E14" s="127"/>
    </row>
    <row r="15" spans="1:5" ht="0.75" customHeight="1" x14ac:dyDescent="0.25">
      <c r="A15" s="29"/>
      <c r="B15" s="130"/>
      <c r="C15" s="46"/>
      <c r="D15" s="46"/>
      <c r="E15" s="46"/>
    </row>
    <row r="16" spans="1:5" ht="16.5" customHeight="1" x14ac:dyDescent="0.25">
      <c r="A16" s="123"/>
      <c r="B16" s="131"/>
      <c r="C16" s="46"/>
      <c r="D16" s="46"/>
      <c r="E16" s="46"/>
    </row>
    <row r="17" spans="1:5" ht="16.5" customHeight="1" x14ac:dyDescent="0.25">
      <c r="A17" s="29"/>
      <c r="B17" s="130"/>
      <c r="C17" s="46"/>
      <c r="D17" s="46"/>
      <c r="E17" s="46"/>
    </row>
    <row r="18" spans="1:5" ht="0.75" customHeight="1" x14ac:dyDescent="0.25">
      <c r="A18" s="29"/>
      <c r="B18" s="130"/>
      <c r="C18" s="127"/>
      <c r="D18" s="127"/>
      <c r="E18" s="127"/>
    </row>
    <row r="19" spans="1:5" ht="15.75" customHeight="1" x14ac:dyDescent="0.25">
      <c r="A19" s="123"/>
      <c r="B19" s="124"/>
      <c r="C19" s="127"/>
      <c r="D19" s="127"/>
      <c r="E19" s="127"/>
    </row>
    <row r="20" spans="1:5" ht="0.75" hidden="1" customHeight="1" x14ac:dyDescent="0.25">
      <c r="A20" s="29"/>
      <c r="B20" s="132"/>
      <c r="C20" s="46"/>
      <c r="D20" s="46"/>
      <c r="E20" s="46"/>
    </row>
    <row r="21" spans="1:5" ht="16.5" hidden="1" customHeight="1" x14ac:dyDescent="0.25">
      <c r="A21" s="29"/>
      <c r="B21" s="132"/>
      <c r="C21" s="46"/>
      <c r="D21" s="46"/>
      <c r="E21" s="46"/>
    </row>
    <row r="22" spans="1:5" ht="16.5" hidden="1" customHeight="1" x14ac:dyDescent="0.25">
      <c r="A22" s="29"/>
      <c r="B22" s="133"/>
      <c r="C22" s="46"/>
      <c r="D22" s="46"/>
      <c r="E22" s="46"/>
    </row>
    <row r="23" spans="1:5" ht="16.5" hidden="1" customHeight="1" x14ac:dyDescent="0.25">
      <c r="A23" s="29"/>
      <c r="B23" s="134"/>
      <c r="C23" s="46"/>
      <c r="D23" s="46"/>
      <c r="E23" s="46"/>
    </row>
    <row r="24" spans="1:5" ht="16.5" hidden="1" customHeight="1" x14ac:dyDescent="0.25">
      <c r="A24" s="29"/>
      <c r="B24" s="134"/>
      <c r="C24" s="46"/>
      <c r="D24" s="46"/>
      <c r="E24" s="46"/>
    </row>
    <row r="25" spans="1:5" ht="16.5" hidden="1" customHeight="1" x14ac:dyDescent="0.25">
      <c r="A25" s="135"/>
      <c r="B25" s="136"/>
      <c r="C25" s="46"/>
      <c r="D25" s="46"/>
      <c r="E25" s="46"/>
    </row>
    <row r="26" spans="1:5" ht="1.5" hidden="1" customHeight="1" x14ac:dyDescent="0.25">
      <c r="A26" s="29"/>
      <c r="B26" s="126"/>
      <c r="C26" s="46"/>
      <c r="D26" s="46"/>
      <c r="E26" s="46"/>
    </row>
    <row r="27" spans="1:5" ht="16.5" hidden="1" customHeight="1" x14ac:dyDescent="0.25">
      <c r="A27" s="29"/>
      <c r="B27" s="126"/>
      <c r="C27" s="46"/>
      <c r="D27" s="46"/>
      <c r="E27" s="46"/>
    </row>
    <row r="28" spans="1:5" ht="15.75" hidden="1" customHeight="1" x14ac:dyDescent="0.25">
      <c r="A28" s="29"/>
      <c r="B28" s="126"/>
      <c r="C28" s="46"/>
      <c r="D28" s="46"/>
      <c r="E28" s="46"/>
    </row>
    <row r="29" spans="1:5" ht="16.5" hidden="1" customHeight="1" x14ac:dyDescent="0.25">
      <c r="A29" s="29"/>
      <c r="B29" s="126"/>
      <c r="C29" s="46"/>
      <c r="D29" s="46"/>
      <c r="E29" s="46"/>
    </row>
    <row r="30" spans="1:5" ht="16.5" customHeight="1" x14ac:dyDescent="0.25">
      <c r="A30" s="137"/>
      <c r="B30" s="124"/>
      <c r="C30" s="119"/>
      <c r="D30" s="119"/>
      <c r="E30" s="119"/>
    </row>
    <row r="31" spans="1:5" ht="16.5" customHeight="1" x14ac:dyDescent="0.25">
      <c r="A31" s="123"/>
      <c r="B31" s="124"/>
      <c r="C31" s="46"/>
      <c r="D31" s="46"/>
      <c r="E31" s="46"/>
    </row>
    <row r="32" spans="1:5" ht="0.75" customHeight="1" x14ac:dyDescent="0.25">
      <c r="A32" s="29"/>
      <c r="B32" s="126"/>
      <c r="C32" s="46"/>
      <c r="D32" s="46"/>
      <c r="E32" s="46"/>
    </row>
    <row r="33" spans="1:5" ht="16.5" customHeight="1" x14ac:dyDescent="0.25">
      <c r="A33" s="29"/>
      <c r="B33" s="138"/>
      <c r="C33" s="46"/>
      <c r="D33" s="46"/>
      <c r="E33" s="46"/>
    </row>
    <row r="34" spans="1:5" ht="16.5" customHeight="1" x14ac:dyDescent="0.25">
      <c r="A34" s="29"/>
      <c r="B34" s="126"/>
      <c r="C34" s="46"/>
      <c r="D34" s="46"/>
      <c r="E34" s="46"/>
    </row>
    <row r="35" spans="1:5" ht="0.75" customHeight="1" x14ac:dyDescent="0.25">
      <c r="A35" s="29"/>
      <c r="B35" s="138"/>
      <c r="C35" s="46"/>
      <c r="D35" s="46"/>
      <c r="E35" s="46"/>
    </row>
    <row r="36" spans="1:5" ht="16.5" customHeight="1" x14ac:dyDescent="0.25">
      <c r="A36" s="137"/>
      <c r="B36" s="124"/>
      <c r="C36" s="46"/>
      <c r="D36" s="46"/>
      <c r="E36" s="46"/>
    </row>
    <row r="37" spans="1:5" ht="16.5" customHeight="1" x14ac:dyDescent="0.25">
      <c r="A37" s="29"/>
      <c r="B37" s="126"/>
      <c r="C37" s="127"/>
      <c r="D37" s="127"/>
      <c r="E37" s="127"/>
    </row>
    <row r="38" spans="1:5" ht="16.5" customHeight="1" x14ac:dyDescent="0.25">
      <c r="A38" s="29"/>
      <c r="B38" s="126"/>
      <c r="C38" s="127"/>
      <c r="D38" s="127"/>
      <c r="E38" s="127"/>
    </row>
    <row r="39" spans="1:5" ht="16.5" customHeight="1" x14ac:dyDescent="0.25">
      <c r="A39" s="29"/>
      <c r="B39" s="126"/>
      <c r="C39" s="127"/>
      <c r="D39" s="127"/>
      <c r="E39" s="127"/>
    </row>
    <row r="40" spans="1:5" ht="16.5" customHeight="1" x14ac:dyDescent="0.25">
      <c r="A40" s="123"/>
      <c r="B40" s="125"/>
      <c r="C40" s="119"/>
      <c r="D40" s="119"/>
      <c r="E40" s="119"/>
    </row>
    <row r="41" spans="1:5" ht="16.5" customHeight="1" x14ac:dyDescent="0.25">
      <c r="A41" s="123"/>
      <c r="B41" s="125"/>
      <c r="C41" s="119"/>
      <c r="D41" s="119"/>
      <c r="E41" s="119"/>
    </row>
    <row r="42" spans="1:5" ht="16.5" customHeight="1" x14ac:dyDescent="0.25">
      <c r="A42" s="29"/>
      <c r="B42" s="126"/>
      <c r="C42" s="46"/>
      <c r="D42" s="46"/>
      <c r="E42" s="46"/>
    </row>
    <row r="43" spans="1:5" ht="16.5" customHeight="1" x14ac:dyDescent="0.25">
      <c r="A43" s="29"/>
      <c r="B43" s="126"/>
      <c r="C43" s="46"/>
      <c r="D43" s="46"/>
      <c r="E43" s="46"/>
    </row>
    <row r="44" spans="1:5" ht="0.75" customHeight="1" x14ac:dyDescent="0.25">
      <c r="A44" s="29"/>
      <c r="B44" s="29"/>
      <c r="C44" s="46"/>
      <c r="D44" s="46"/>
      <c r="E44" s="46"/>
    </row>
    <row r="45" spans="1:5" ht="16.5" hidden="1" customHeight="1" x14ac:dyDescent="0.25">
      <c r="A45" s="29"/>
      <c r="B45" s="126"/>
      <c r="C45" s="46"/>
      <c r="D45" s="46"/>
      <c r="E45" s="46"/>
    </row>
    <row r="46" spans="1:5" ht="16.5" customHeight="1" x14ac:dyDescent="0.25">
      <c r="A46" s="29"/>
      <c r="B46" s="126"/>
      <c r="C46" s="46"/>
      <c r="D46" s="46"/>
      <c r="E46" s="46"/>
    </row>
    <row r="47" spans="1:5" ht="16.5" customHeight="1" x14ac:dyDescent="0.25">
      <c r="A47" s="29"/>
      <c r="B47" s="126"/>
      <c r="C47" s="46"/>
      <c r="D47" s="46"/>
      <c r="E47" s="46"/>
    </row>
    <row r="48" spans="1:5" ht="16.5" customHeight="1" x14ac:dyDescent="0.25">
      <c r="A48" s="29"/>
      <c r="B48" s="126"/>
      <c r="C48" s="46"/>
      <c r="D48" s="46"/>
      <c r="E48" s="46"/>
    </row>
    <row r="49" spans="1:5" ht="16.5" hidden="1" customHeight="1" x14ac:dyDescent="0.25">
      <c r="A49" s="29"/>
      <c r="B49" s="126"/>
      <c r="C49" s="46"/>
      <c r="D49" s="46"/>
      <c r="E49" s="46"/>
    </row>
    <row r="50" spans="1:5" ht="16.5" hidden="1" customHeight="1" x14ac:dyDescent="0.25">
      <c r="A50" s="29"/>
      <c r="B50" s="126"/>
      <c r="C50" s="46"/>
      <c r="D50" s="46"/>
      <c r="E50" s="46"/>
    </row>
    <row r="51" spans="1:5" ht="16.5" hidden="1" customHeight="1" x14ac:dyDescent="0.25">
      <c r="A51" s="29"/>
      <c r="B51" s="139"/>
      <c r="C51" s="46"/>
      <c r="D51" s="46"/>
      <c r="E51" s="46"/>
    </row>
    <row r="52" spans="1:5" ht="16.5" hidden="1" customHeight="1" x14ac:dyDescent="0.25">
      <c r="A52" s="29"/>
      <c r="B52" s="139"/>
      <c r="C52" s="46"/>
      <c r="D52" s="46"/>
      <c r="E52" s="46"/>
    </row>
    <row r="53" spans="1:5" ht="16.5" hidden="1" customHeight="1" x14ac:dyDescent="0.25">
      <c r="A53" s="29"/>
      <c r="B53" s="139"/>
      <c r="C53" s="46"/>
      <c r="D53" s="46"/>
      <c r="E53" s="46"/>
    </row>
    <row r="54" spans="1:5" ht="16.5" hidden="1" customHeight="1" x14ac:dyDescent="0.25">
      <c r="A54" s="29"/>
      <c r="B54" s="126"/>
      <c r="C54" s="46"/>
      <c r="D54" s="46"/>
      <c r="E54" s="46"/>
    </row>
    <row r="55" spans="1:5" ht="16.5" customHeight="1" x14ac:dyDescent="0.25">
      <c r="A55" s="29"/>
      <c r="B55" s="126"/>
      <c r="C55" s="46"/>
      <c r="D55" s="46"/>
      <c r="E55" s="46"/>
    </row>
    <row r="56" spans="1:5" ht="16.5" customHeight="1" x14ac:dyDescent="0.25">
      <c r="A56" s="123"/>
      <c r="B56" s="124"/>
      <c r="C56" s="119"/>
      <c r="D56" s="119"/>
      <c r="E56" s="119"/>
    </row>
    <row r="57" spans="1:5" ht="15.6" customHeight="1" x14ac:dyDescent="0.25">
      <c r="A57" s="123"/>
      <c r="B57" s="125"/>
      <c r="C57" s="119"/>
      <c r="D57" s="119"/>
      <c r="E57" s="119"/>
    </row>
    <row r="58" spans="1:5" ht="16.149999999999999" hidden="1" customHeight="1" x14ac:dyDescent="0.25">
      <c r="A58" s="29"/>
      <c r="B58" s="140"/>
      <c r="C58" s="46"/>
      <c r="D58" s="46"/>
      <c r="E58" s="46"/>
    </row>
    <row r="59" spans="1:5" ht="16.5" customHeight="1" x14ac:dyDescent="0.25">
      <c r="A59" s="29"/>
      <c r="B59" s="140"/>
      <c r="C59" s="46"/>
      <c r="D59" s="46"/>
      <c r="E59" s="46"/>
    </row>
    <row r="60" spans="1:5" ht="16.5" customHeight="1" x14ac:dyDescent="0.25">
      <c r="A60" s="29"/>
      <c r="B60" s="140"/>
      <c r="C60" s="46"/>
      <c r="D60" s="46"/>
      <c r="E60" s="46"/>
    </row>
    <row r="61" spans="1:5" ht="16.5" customHeight="1" x14ac:dyDescent="0.25">
      <c r="A61" s="123"/>
      <c r="B61" s="141"/>
      <c r="C61" s="46"/>
      <c r="D61" s="46"/>
      <c r="E61" s="46"/>
    </row>
    <row r="62" spans="1:5" ht="33" customHeight="1" x14ac:dyDescent="0.25">
      <c r="A62" s="123"/>
      <c r="B62" s="142"/>
      <c r="C62" s="119"/>
      <c r="D62" s="119"/>
      <c r="E62" s="119"/>
    </row>
    <row r="63" spans="1:5" ht="16.5" customHeight="1" x14ac:dyDescent="0.25">
      <c r="A63" s="29"/>
      <c r="B63" s="29"/>
      <c r="C63" s="46"/>
      <c r="D63" s="46"/>
      <c r="E63" s="46"/>
    </row>
    <row r="64" spans="1:5" ht="16.5" customHeight="1" x14ac:dyDescent="0.25">
      <c r="A64" s="29"/>
      <c r="B64" s="29"/>
      <c r="C64" s="29"/>
      <c r="D64" s="29"/>
      <c r="E64" s="29"/>
    </row>
    <row r="65" spans="1:5" ht="16.5" customHeight="1" x14ac:dyDescent="0.25">
      <c r="A65" s="29"/>
      <c r="B65" s="29"/>
      <c r="C65" s="46"/>
      <c r="D65" s="46"/>
      <c r="E65" s="46"/>
    </row>
    <row r="66" spans="1:5" ht="42.6" customHeight="1" x14ac:dyDescent="0.25">
      <c r="A66" s="190"/>
      <c r="B66" s="190"/>
      <c r="C66" s="46"/>
      <c r="D66" s="46"/>
      <c r="E66" s="46"/>
    </row>
    <row r="67" spans="1:5" ht="16.5" customHeight="1" x14ac:dyDescent="0.25">
      <c r="A67" s="119"/>
      <c r="B67" s="119"/>
      <c r="C67" s="119"/>
      <c r="D67" s="119"/>
      <c r="E67" s="119"/>
    </row>
    <row r="68" spans="1:5" ht="16.5" customHeight="1" x14ac:dyDescent="0.25">
      <c r="A68" s="46"/>
      <c r="B68" s="46"/>
      <c r="C68" s="46"/>
      <c r="D68" s="46"/>
      <c r="E68" s="46"/>
    </row>
    <row r="69" spans="1:5" ht="16.5" customHeight="1" x14ac:dyDescent="0.25">
      <c r="A69" s="46"/>
      <c r="B69" s="46"/>
      <c r="C69" s="46"/>
      <c r="D69" s="46"/>
      <c r="E69" s="46"/>
    </row>
    <row r="70" spans="1:5" ht="16.5" customHeight="1" x14ac:dyDescent="0.25">
      <c r="A70" s="46"/>
      <c r="B70" s="46"/>
      <c r="C70" s="46"/>
      <c r="D70" s="46"/>
      <c r="E70" s="46"/>
    </row>
    <row r="71" spans="1:5" ht="16.5" customHeight="1" x14ac:dyDescent="0.25">
      <c r="A71" s="46"/>
      <c r="B71" s="46"/>
      <c r="C71" s="46"/>
      <c r="D71" s="46"/>
      <c r="E71" s="46"/>
    </row>
    <row r="72" spans="1:5" ht="16.5" customHeight="1" x14ac:dyDescent="0.25">
      <c r="A72" s="144"/>
      <c r="B72" s="46"/>
      <c r="C72" s="46"/>
      <c r="D72" s="46"/>
      <c r="E72" s="46"/>
    </row>
    <row r="73" spans="1:5" ht="16.5" customHeight="1" x14ac:dyDescent="0.25">
      <c r="A73" s="46"/>
      <c r="B73" s="46"/>
      <c r="C73" s="46"/>
      <c r="D73" s="46"/>
      <c r="E73" s="46"/>
    </row>
    <row r="74" spans="1:5" ht="16.5" customHeight="1" x14ac:dyDescent="0.25">
      <c r="A74" s="46"/>
      <c r="B74" s="46"/>
      <c r="C74" s="46"/>
      <c r="D74" s="46"/>
      <c r="E74" s="46"/>
    </row>
    <row r="75" spans="1:5" ht="16.5" customHeight="1" x14ac:dyDescent="0.25">
      <c r="A75" s="145"/>
      <c r="B75" s="146"/>
      <c r="C75" s="147"/>
      <c r="D75" s="147"/>
      <c r="E75" s="147"/>
    </row>
    <row r="76" spans="1:5" ht="16.5" customHeight="1" x14ac:dyDescent="0.25">
      <c r="A76" s="144"/>
      <c r="B76" s="46"/>
      <c r="C76" s="46"/>
      <c r="D76" s="46"/>
      <c r="E76" s="46"/>
    </row>
    <row r="77" spans="1:5" ht="16.5" customHeight="1" x14ac:dyDescent="0.25">
      <c r="A77" s="144"/>
      <c r="B77" s="46"/>
      <c r="C77" s="46"/>
      <c r="D77" s="46"/>
      <c r="E77" s="46"/>
    </row>
    <row r="78" spans="1:5" ht="16.5" customHeight="1" x14ac:dyDescent="0.25">
      <c r="A78" s="119"/>
      <c r="B78" s="148"/>
      <c r="C78" s="119"/>
      <c r="D78" s="119"/>
      <c r="E78" s="119"/>
    </row>
    <row r="79" spans="1:5" ht="16.5" customHeight="1" x14ac:dyDescent="0.25">
      <c r="A79" s="144"/>
      <c r="B79" s="149"/>
      <c r="C79" s="46"/>
      <c r="D79" s="46"/>
      <c r="E79" s="46"/>
    </row>
    <row r="80" spans="1:5" ht="16.5" customHeight="1" x14ac:dyDescent="0.25">
      <c r="A80" s="46"/>
      <c r="B80" s="46"/>
      <c r="C80" s="46"/>
      <c r="D80" s="46"/>
      <c r="E80" s="46"/>
    </row>
    <row r="81" spans="1:5" ht="16.5" customHeight="1" x14ac:dyDescent="0.25">
      <c r="A81" s="46"/>
      <c r="B81" s="46"/>
      <c r="C81" s="46"/>
      <c r="D81" s="46"/>
      <c r="E81" s="46"/>
    </row>
    <row r="82" spans="1:5" ht="16.5" customHeight="1" x14ac:dyDescent="0.25">
      <c r="A82" s="46"/>
      <c r="B82" s="46"/>
      <c r="C82" s="46"/>
      <c r="D82" s="46"/>
      <c r="E82" s="46"/>
    </row>
    <row r="83" spans="1:5" ht="16.5" customHeight="1" x14ac:dyDescent="0.25">
      <c r="A83" s="144"/>
      <c r="B83" s="46"/>
      <c r="C83" s="46"/>
      <c r="D83" s="46"/>
      <c r="E83" s="46"/>
    </row>
    <row r="84" spans="1:5" ht="16.5" customHeight="1" x14ac:dyDescent="0.25">
      <c r="A84" s="144"/>
      <c r="B84" s="46"/>
      <c r="C84" s="46"/>
      <c r="D84" s="46"/>
      <c r="E84" s="46"/>
    </row>
    <row r="85" spans="1:5" ht="16.5" customHeight="1" x14ac:dyDescent="0.25">
      <c r="A85" s="144"/>
      <c r="B85" s="46"/>
      <c r="C85" s="46"/>
      <c r="D85" s="46"/>
      <c r="E85" s="46"/>
    </row>
    <row r="86" spans="1:5" ht="16.5" customHeight="1" x14ac:dyDescent="0.25">
      <c r="A86" s="119"/>
      <c r="B86" s="119"/>
      <c r="C86" s="119"/>
      <c r="D86" s="119"/>
      <c r="E86" s="119"/>
    </row>
    <row r="87" spans="1:5" ht="16.5" customHeight="1" x14ac:dyDescent="0.25">
      <c r="A87" s="46"/>
      <c r="B87" s="46"/>
      <c r="C87" s="46"/>
      <c r="D87" s="46"/>
      <c r="E87" s="46"/>
    </row>
    <row r="88" spans="1:5" ht="16.5" customHeight="1" x14ac:dyDescent="0.25">
      <c r="A88" s="46"/>
      <c r="B88" s="46"/>
      <c r="C88" s="46"/>
      <c r="D88" s="46"/>
      <c r="E88" s="46"/>
    </row>
    <row r="89" spans="1:5" ht="16.5" customHeight="1" x14ac:dyDescent="0.25">
      <c r="A89" s="46"/>
      <c r="B89" s="46"/>
      <c r="C89" s="46"/>
      <c r="D89" s="46"/>
      <c r="E89" s="46"/>
    </row>
    <row r="90" spans="1:5" ht="16.5" customHeight="1" x14ac:dyDescent="0.25">
      <c r="A90" s="144"/>
      <c r="B90" s="46"/>
      <c r="C90" s="46"/>
      <c r="D90" s="46"/>
      <c r="E90" s="46"/>
    </row>
    <row r="91" spans="1:5" ht="16.5" customHeight="1" x14ac:dyDescent="0.25">
      <c r="A91" s="46"/>
      <c r="B91" s="46"/>
      <c r="C91" s="46"/>
      <c r="D91" s="46"/>
      <c r="E91" s="46"/>
    </row>
    <row r="92" spans="1:5" ht="16.5" customHeight="1" x14ac:dyDescent="0.25">
      <c r="A92" s="46"/>
      <c r="B92" s="46"/>
      <c r="C92" s="46"/>
      <c r="D92" s="46"/>
      <c r="E92" s="46"/>
    </row>
    <row r="93" spans="1:5" ht="16.5" customHeight="1" x14ac:dyDescent="0.25">
      <c r="A93" s="144"/>
      <c r="B93" s="46"/>
      <c r="C93" s="46"/>
      <c r="D93" s="46"/>
      <c r="E93" s="46"/>
    </row>
    <row r="94" spans="1:5" ht="16.5" customHeight="1" x14ac:dyDescent="0.25">
      <c r="A94" s="119"/>
      <c r="B94" s="119"/>
      <c r="C94" s="119"/>
      <c r="D94" s="119"/>
      <c r="E94" s="119"/>
    </row>
    <row r="95" spans="1:5" ht="16.5" customHeight="1" x14ac:dyDescent="0.25">
      <c r="A95" s="144"/>
      <c r="B95" s="46"/>
      <c r="C95" s="46"/>
      <c r="D95" s="46"/>
      <c r="E95" s="46"/>
    </row>
    <row r="96" spans="1:5" ht="16.5" customHeight="1" x14ac:dyDescent="0.25">
      <c r="A96" s="46"/>
      <c r="B96" s="149"/>
      <c r="C96" s="46"/>
      <c r="D96" s="46"/>
      <c r="E96" s="46"/>
    </row>
    <row r="97" spans="1:5" ht="16.5" customHeight="1" x14ac:dyDescent="0.25">
      <c r="A97" s="46"/>
      <c r="B97" s="46"/>
      <c r="C97" s="46"/>
      <c r="D97" s="46"/>
      <c r="E97" s="46"/>
    </row>
    <row r="98" spans="1:5" ht="16.5" customHeight="1" x14ac:dyDescent="0.25">
      <c r="A98" s="144"/>
      <c r="B98" s="46"/>
      <c r="C98" s="46"/>
      <c r="D98" s="46"/>
      <c r="E98" s="46"/>
    </row>
    <row r="99" spans="1:5" ht="16.5" customHeight="1" x14ac:dyDescent="0.25">
      <c r="A99" s="46"/>
      <c r="B99" s="46"/>
      <c r="C99" s="46"/>
      <c r="D99" s="46"/>
      <c r="E99" s="46"/>
    </row>
    <row r="100" spans="1:5" ht="16.5" customHeight="1" x14ac:dyDescent="0.25">
      <c r="A100" s="144"/>
      <c r="B100" s="46"/>
      <c r="C100" s="46"/>
      <c r="D100" s="46"/>
      <c r="E100" s="46"/>
    </row>
    <row r="101" spans="1:5" ht="16.5" customHeight="1" x14ac:dyDescent="0.25">
      <c r="A101" s="144"/>
      <c r="B101" s="46"/>
      <c r="C101" s="46"/>
      <c r="D101" s="46"/>
      <c r="E101" s="46"/>
    </row>
    <row r="102" spans="1:5" ht="16.5" customHeight="1" x14ac:dyDescent="0.25">
      <c r="A102" s="144"/>
      <c r="B102" s="46"/>
      <c r="C102" s="46"/>
      <c r="D102" s="46"/>
      <c r="E102" s="46"/>
    </row>
    <row r="103" spans="1:5" ht="16.5" customHeight="1" x14ac:dyDescent="0.25">
      <c r="A103" s="144"/>
      <c r="B103" s="46"/>
      <c r="C103" s="46"/>
      <c r="D103" s="46"/>
      <c r="E103" s="46"/>
    </row>
    <row r="104" spans="1:5" ht="16.5" customHeight="1" x14ac:dyDescent="0.25">
      <c r="A104" s="119"/>
      <c r="B104" s="119"/>
      <c r="C104" s="119"/>
      <c r="D104" s="119"/>
      <c r="E104" s="119"/>
    </row>
    <row r="105" spans="1:5" ht="16.5" customHeight="1" x14ac:dyDescent="0.25">
      <c r="A105" s="46"/>
      <c r="B105" s="46"/>
      <c r="C105" s="46"/>
      <c r="D105" s="46"/>
      <c r="E105" s="46"/>
    </row>
    <row r="106" spans="1:5" ht="16.5" customHeight="1" x14ac:dyDescent="0.25">
      <c r="A106" s="46"/>
      <c r="B106" s="46"/>
      <c r="C106" s="46"/>
      <c r="D106" s="46"/>
      <c r="E106" s="46"/>
    </row>
    <row r="107" spans="1:5" ht="16.149999999999999" customHeight="1" x14ac:dyDescent="0.25">
      <c r="A107" s="46"/>
      <c r="B107" s="46"/>
      <c r="C107" s="46"/>
      <c r="D107" s="46"/>
      <c r="E107" s="46"/>
    </row>
    <row r="108" spans="1:5" ht="16.149999999999999" customHeight="1" x14ac:dyDescent="0.25">
      <c r="A108" s="119"/>
      <c r="B108" s="119"/>
      <c r="C108" s="119"/>
      <c r="D108" s="119"/>
      <c r="E108" s="119"/>
    </row>
    <row r="109" spans="1:5" ht="16.5" customHeight="1" x14ac:dyDescent="0.25">
      <c r="A109" s="144"/>
      <c r="B109" s="46"/>
      <c r="C109" s="46"/>
      <c r="D109" s="46"/>
      <c r="E109" s="46"/>
    </row>
    <row r="110" spans="1:5" ht="16.5" customHeight="1" x14ac:dyDescent="0.25">
      <c r="A110" s="144"/>
      <c r="B110" s="46"/>
      <c r="C110" s="46"/>
      <c r="D110" s="46"/>
      <c r="E110" s="46"/>
    </row>
    <row r="111" spans="1:5" ht="16.5" customHeight="1" x14ac:dyDescent="0.25">
      <c r="A111" s="144"/>
      <c r="B111" s="46"/>
      <c r="C111" s="46"/>
      <c r="D111" s="46"/>
      <c r="E111" s="46"/>
    </row>
    <row r="112" spans="1:5" ht="16.5" customHeight="1" x14ac:dyDescent="0.25">
      <c r="A112" s="144"/>
      <c r="B112" s="46"/>
      <c r="C112" s="46"/>
      <c r="D112" s="46"/>
      <c r="E112" s="46"/>
    </row>
    <row r="113" spans="1:5" ht="15.6" customHeight="1" x14ac:dyDescent="0.25">
      <c r="A113" s="144"/>
      <c r="B113" s="46"/>
      <c r="C113" s="46"/>
      <c r="D113" s="46"/>
      <c r="E113" s="46"/>
    </row>
    <row r="114" spans="1:5" ht="15.6" customHeight="1" x14ac:dyDescent="0.25">
      <c r="A114" s="144"/>
      <c r="B114" s="46"/>
      <c r="C114" s="46"/>
      <c r="D114" s="46"/>
      <c r="E114" s="46"/>
    </row>
    <row r="115" spans="1:5" ht="16.5" customHeight="1" x14ac:dyDescent="0.25">
      <c r="A115" s="144"/>
      <c r="B115" s="46"/>
      <c r="C115" s="46"/>
      <c r="D115" s="46"/>
      <c r="E115" s="46"/>
    </row>
    <row r="116" spans="1:5" ht="16.5" customHeight="1" x14ac:dyDescent="0.25">
      <c r="A116" s="144"/>
      <c r="B116" s="46"/>
      <c r="C116" s="46"/>
      <c r="D116" s="46"/>
      <c r="E116" s="46"/>
    </row>
    <row r="117" spans="1:5" ht="16.5" customHeight="1" x14ac:dyDescent="0.25">
      <c r="A117" s="144"/>
      <c r="B117" s="46"/>
      <c r="C117" s="46"/>
      <c r="D117" s="46"/>
      <c r="E117" s="46"/>
    </row>
    <row r="118" spans="1:5" ht="16.5" customHeight="1" x14ac:dyDescent="0.25">
      <c r="A118" s="46"/>
      <c r="B118" s="46"/>
      <c r="C118" s="46"/>
      <c r="D118" s="46"/>
      <c r="E118" s="46"/>
    </row>
    <row r="119" spans="1:5" ht="16.5" customHeight="1" x14ac:dyDescent="0.25">
      <c r="A119" s="144"/>
      <c r="B119" s="46"/>
      <c r="C119" s="46"/>
      <c r="D119" s="46"/>
      <c r="E119" s="46"/>
    </row>
    <row r="120" spans="1:5" ht="16.5" customHeight="1" x14ac:dyDescent="0.25">
      <c r="A120" s="144"/>
      <c r="B120" s="46"/>
      <c r="C120" s="46"/>
      <c r="D120" s="46"/>
      <c r="E120" s="46"/>
    </row>
    <row r="121" spans="1:5" ht="16.5" customHeight="1" x14ac:dyDescent="0.25">
      <c r="A121" s="144"/>
      <c r="B121" s="46"/>
      <c r="C121" s="46"/>
      <c r="D121" s="46"/>
      <c r="E121" s="46"/>
    </row>
    <row r="122" spans="1:5" ht="16.5" customHeight="1" x14ac:dyDescent="0.25">
      <c r="A122" s="144"/>
      <c r="B122" s="46"/>
      <c r="C122" s="46"/>
      <c r="D122" s="46"/>
      <c r="E122" s="46"/>
    </row>
    <row r="123" spans="1:5" ht="16.5" customHeight="1" x14ac:dyDescent="0.25">
      <c r="A123" s="144"/>
      <c r="B123" s="46"/>
      <c r="C123" s="46"/>
      <c r="D123" s="46"/>
      <c r="E123" s="46"/>
    </row>
    <row r="124" spans="1:5" ht="16.5" customHeight="1" x14ac:dyDescent="0.25">
      <c r="A124" s="144"/>
      <c r="B124" s="46"/>
      <c r="C124" s="46"/>
      <c r="D124" s="46"/>
      <c r="E124" s="46"/>
    </row>
    <row r="125" spans="1:5" ht="16.5" customHeight="1" x14ac:dyDescent="0.25">
      <c r="A125" s="46"/>
      <c r="B125" s="87"/>
      <c r="C125" s="46"/>
      <c r="D125" s="46"/>
      <c r="E125" s="46"/>
    </row>
    <row r="126" spans="1:5" ht="16.5" customHeight="1" x14ac:dyDescent="0.25">
      <c r="A126" s="46"/>
      <c r="B126" s="46"/>
      <c r="C126" s="46"/>
      <c r="D126" s="46"/>
      <c r="E126" s="46"/>
    </row>
    <row r="127" spans="1:5" ht="16.5" customHeight="1" x14ac:dyDescent="0.25">
      <c r="A127" s="46"/>
      <c r="B127" s="46"/>
      <c r="C127" s="46"/>
      <c r="D127" s="46"/>
      <c r="E127" s="46"/>
    </row>
    <row r="128" spans="1:5" ht="16.5" customHeight="1" x14ac:dyDescent="0.25">
      <c r="A128" s="46"/>
      <c r="B128" s="46"/>
      <c r="C128" s="46"/>
      <c r="D128" s="46"/>
      <c r="E128" s="46"/>
    </row>
    <row r="129" spans="1:5" ht="16.5" customHeight="1" x14ac:dyDescent="0.25">
      <c r="A129" s="144"/>
      <c r="B129" s="46"/>
      <c r="C129" s="46"/>
      <c r="D129" s="46"/>
      <c r="E129" s="46"/>
    </row>
    <row r="130" spans="1:5" ht="16.5" customHeight="1" x14ac:dyDescent="0.25">
      <c r="A130" s="46"/>
      <c r="B130" s="46"/>
      <c r="C130" s="46"/>
      <c r="D130" s="46"/>
      <c r="E130" s="46"/>
    </row>
    <row r="131" spans="1:5" ht="16.5" customHeight="1" x14ac:dyDescent="0.25">
      <c r="A131" s="46"/>
      <c r="B131" s="46"/>
      <c r="C131" s="46"/>
      <c r="D131" s="46"/>
      <c r="E131" s="46"/>
    </row>
    <row r="132" spans="1:5" ht="16.5" customHeight="1" x14ac:dyDescent="0.25">
      <c r="A132" s="46"/>
      <c r="B132" s="46"/>
      <c r="C132" s="46"/>
      <c r="D132" s="46"/>
      <c r="E132" s="46"/>
    </row>
    <row r="133" spans="1:5" ht="16.5" customHeight="1" x14ac:dyDescent="0.25">
      <c r="A133" s="46"/>
      <c r="B133" s="46"/>
      <c r="C133" s="46"/>
      <c r="D133" s="46"/>
      <c r="E133" s="46"/>
    </row>
    <row r="134" spans="1:5" ht="16.5" customHeight="1" x14ac:dyDescent="0.25">
      <c r="A134" s="46"/>
      <c r="B134" s="46"/>
      <c r="C134" s="46"/>
      <c r="D134" s="46"/>
      <c r="E134" s="46"/>
    </row>
    <row r="135" spans="1:5" ht="16.5" customHeight="1" x14ac:dyDescent="0.25">
      <c r="A135" s="46"/>
      <c r="B135" s="46"/>
      <c r="C135" s="46"/>
      <c r="D135" s="46"/>
      <c r="E135" s="46"/>
    </row>
    <row r="136" spans="1:5" ht="16.5" customHeight="1" x14ac:dyDescent="0.25">
      <c r="A136" s="46"/>
      <c r="B136" s="46"/>
      <c r="C136" s="46"/>
      <c r="D136" s="46"/>
      <c r="E136" s="46"/>
    </row>
    <row r="137" spans="1:5" ht="16.5" customHeight="1" x14ac:dyDescent="0.25">
      <c r="A137" s="46"/>
      <c r="B137" s="46"/>
      <c r="C137" s="46"/>
      <c r="D137" s="46"/>
      <c r="E137" s="46"/>
    </row>
    <row r="138" spans="1:5" ht="16.5" customHeight="1" x14ac:dyDescent="0.25">
      <c r="A138" s="144"/>
      <c r="B138" s="46"/>
      <c r="C138" s="46"/>
      <c r="D138" s="46"/>
      <c r="E138" s="46"/>
    </row>
    <row r="139" spans="1:5" ht="16.5" customHeight="1" x14ac:dyDescent="0.25">
      <c r="A139" s="46"/>
      <c r="B139" s="46"/>
      <c r="C139" s="46"/>
      <c r="D139" s="46"/>
      <c r="E139" s="46"/>
    </row>
    <row r="140" spans="1:5" ht="16.5" customHeight="1" x14ac:dyDescent="0.25">
      <c r="A140" s="119"/>
      <c r="B140" s="119"/>
      <c r="C140" s="119"/>
      <c r="D140" s="119"/>
      <c r="E140" s="119"/>
    </row>
    <row r="141" spans="1:5" ht="16.5" customHeight="1" x14ac:dyDescent="0.25">
      <c r="A141" s="46"/>
      <c r="B141" s="46"/>
      <c r="C141" s="46"/>
      <c r="D141" s="46"/>
      <c r="E141" s="46"/>
    </row>
    <row r="142" spans="1:5" ht="16.5" customHeight="1" x14ac:dyDescent="0.25">
      <c r="A142" s="46"/>
      <c r="B142" s="46"/>
      <c r="C142" s="46"/>
      <c r="D142" s="46"/>
      <c r="E142" s="46"/>
    </row>
    <row r="143" spans="1:5" ht="16.5" customHeight="1" x14ac:dyDescent="0.25">
      <c r="A143" s="46"/>
      <c r="B143" s="46"/>
      <c r="C143" s="46"/>
      <c r="D143" s="46"/>
      <c r="E143" s="46"/>
    </row>
    <row r="144" spans="1:5" ht="16.5" customHeight="1" x14ac:dyDescent="0.25">
      <c r="A144" s="46"/>
      <c r="B144" s="46"/>
      <c r="C144" s="46"/>
      <c r="D144" s="46"/>
      <c r="E144" s="46"/>
    </row>
    <row r="145" spans="1:5" ht="16.5" customHeight="1" x14ac:dyDescent="0.25">
      <c r="A145" s="46"/>
      <c r="B145" s="46"/>
      <c r="C145" s="46"/>
      <c r="D145" s="46"/>
      <c r="E145" s="46"/>
    </row>
    <row r="146" spans="1:5" ht="16.5" customHeight="1" x14ac:dyDescent="0.25">
      <c r="A146" s="46"/>
      <c r="B146" s="46"/>
      <c r="C146" s="46"/>
      <c r="D146" s="46"/>
      <c r="E146" s="46"/>
    </row>
    <row r="147" spans="1:5" ht="16.5" customHeight="1" x14ac:dyDescent="0.25">
      <c r="A147" s="144"/>
      <c r="B147" s="46"/>
      <c r="C147" s="46"/>
      <c r="D147" s="46"/>
      <c r="E147" s="46"/>
    </row>
    <row r="148" spans="1:5" ht="16.5" customHeight="1" x14ac:dyDescent="0.25">
      <c r="A148" s="144"/>
      <c r="B148" s="46"/>
      <c r="C148" s="46"/>
      <c r="D148" s="46"/>
      <c r="E148" s="46"/>
    </row>
    <row r="149" spans="1:5" ht="16.5" customHeight="1" x14ac:dyDescent="0.25">
      <c r="A149" s="144"/>
      <c r="B149" s="46"/>
      <c r="C149" s="46"/>
      <c r="D149" s="46"/>
      <c r="E149" s="46"/>
    </row>
    <row r="150" spans="1:5" ht="16.5" customHeight="1" x14ac:dyDescent="0.25">
      <c r="A150" s="46"/>
      <c r="B150" s="46"/>
      <c r="C150" s="46"/>
      <c r="D150" s="46"/>
      <c r="E150" s="46"/>
    </row>
    <row r="151" spans="1:5" ht="16.5" customHeight="1" x14ac:dyDescent="0.25">
      <c r="A151" s="46"/>
      <c r="B151" s="46"/>
      <c r="C151" s="46"/>
      <c r="D151" s="46"/>
      <c r="E151" s="46"/>
    </row>
    <row r="152" spans="1:5" ht="16.5" customHeight="1" x14ac:dyDescent="0.25">
      <c r="A152" s="46"/>
      <c r="B152" s="46"/>
      <c r="C152" s="46"/>
      <c r="D152" s="46"/>
      <c r="E152" s="46"/>
    </row>
    <row r="153" spans="1:5" ht="16.5" customHeight="1" x14ac:dyDescent="0.25">
      <c r="A153" s="46"/>
      <c r="B153" s="46"/>
      <c r="C153" s="46"/>
      <c r="D153" s="46"/>
      <c r="E153" s="46"/>
    </row>
    <row r="154" spans="1:5" ht="16.5" customHeight="1" x14ac:dyDescent="0.25">
      <c r="A154" s="46"/>
      <c r="B154" s="46"/>
      <c r="C154" s="46"/>
      <c r="D154" s="46"/>
      <c r="E154" s="46"/>
    </row>
    <row r="155" spans="1:5" ht="16.5" customHeight="1" x14ac:dyDescent="0.25">
      <c r="A155" s="46"/>
      <c r="B155" s="46"/>
      <c r="C155" s="46"/>
      <c r="D155" s="46"/>
      <c r="E155" s="46"/>
    </row>
    <row r="156" spans="1:5" ht="16.5" customHeight="1" x14ac:dyDescent="0.25">
      <c r="A156" s="46"/>
      <c r="B156" s="46"/>
      <c r="C156" s="46"/>
      <c r="D156" s="46"/>
      <c r="E156" s="46"/>
    </row>
    <row r="157" spans="1:5" ht="16.5" customHeight="1" x14ac:dyDescent="0.25">
      <c r="A157" s="46"/>
      <c r="B157" s="46"/>
      <c r="C157" s="46"/>
      <c r="D157" s="46"/>
      <c r="E157" s="46"/>
    </row>
    <row r="158" spans="1:5" ht="16.5" customHeight="1" x14ac:dyDescent="0.25">
      <c r="A158" s="46"/>
      <c r="B158" s="46"/>
      <c r="C158" s="46"/>
      <c r="D158" s="46"/>
      <c r="E158" s="46"/>
    </row>
    <row r="159" spans="1:5" ht="16.5" customHeight="1" x14ac:dyDescent="0.25">
      <c r="A159" s="46"/>
      <c r="B159" s="46"/>
      <c r="C159" s="46"/>
      <c r="D159" s="46"/>
      <c r="E159" s="46"/>
    </row>
    <row r="160" spans="1:5" ht="16.5" customHeight="1" x14ac:dyDescent="0.25">
      <c r="A160" s="46"/>
      <c r="B160" s="46"/>
      <c r="C160" s="46"/>
      <c r="D160" s="46"/>
      <c r="E160" s="46"/>
    </row>
    <row r="161" spans="1:5" ht="16.5" customHeight="1" x14ac:dyDescent="0.25">
      <c r="A161" s="144"/>
      <c r="B161" s="46"/>
      <c r="C161" s="46"/>
      <c r="D161" s="46"/>
      <c r="E161" s="46"/>
    </row>
    <row r="162" spans="1:5" ht="16.5" customHeight="1" x14ac:dyDescent="0.25">
      <c r="A162" s="119"/>
      <c r="B162" s="119"/>
      <c r="C162" s="119"/>
      <c r="D162" s="119"/>
      <c r="E162" s="119"/>
    </row>
    <row r="163" spans="1:5" ht="16.5" customHeight="1" x14ac:dyDescent="0.25">
      <c r="A163" s="46"/>
      <c r="B163" s="46"/>
      <c r="C163" s="46"/>
      <c r="D163" s="46"/>
      <c r="E163" s="46"/>
    </row>
    <row r="164" spans="1:5" ht="16.5" customHeight="1" x14ac:dyDescent="0.25">
      <c r="A164" s="46"/>
      <c r="B164" s="46"/>
      <c r="C164" s="46"/>
      <c r="D164" s="46"/>
      <c r="E164" s="46"/>
    </row>
    <row r="165" spans="1:5" ht="16.5" customHeight="1" x14ac:dyDescent="0.25">
      <c r="A165" s="46"/>
      <c r="B165" s="46"/>
      <c r="C165" s="46"/>
      <c r="D165" s="46"/>
      <c r="E165" s="46"/>
    </row>
    <row r="166" spans="1:5" ht="16.5" customHeight="1" x14ac:dyDescent="0.25">
      <c r="A166" s="46"/>
      <c r="B166" s="46"/>
      <c r="C166" s="46"/>
      <c r="D166" s="46"/>
      <c r="E166" s="46"/>
    </row>
    <row r="167" spans="1:5" ht="16.5" customHeight="1" x14ac:dyDescent="0.25">
      <c r="A167" s="144"/>
      <c r="B167" s="46"/>
      <c r="C167" s="46"/>
      <c r="D167" s="46"/>
      <c r="E167" s="46"/>
    </row>
    <row r="168" spans="1:5" ht="16.5" customHeight="1" x14ac:dyDescent="0.25">
      <c r="A168" s="144"/>
      <c r="B168" s="46"/>
      <c r="C168" s="46"/>
      <c r="D168" s="46"/>
      <c r="E168" s="46"/>
    </row>
    <row r="169" spans="1:5" ht="16.5" customHeight="1" x14ac:dyDescent="0.25">
      <c r="A169" s="144"/>
      <c r="B169" s="46"/>
      <c r="C169" s="46"/>
      <c r="D169" s="46"/>
      <c r="E169" s="46"/>
    </row>
    <row r="170" spans="1:5" ht="16.5" customHeight="1" x14ac:dyDescent="0.25">
      <c r="A170" s="144"/>
      <c r="B170" s="46"/>
      <c r="C170" s="46"/>
      <c r="D170" s="46"/>
      <c r="E170" s="46"/>
    </row>
    <row r="171" spans="1:5" ht="16.5" customHeight="1" x14ac:dyDescent="0.25">
      <c r="A171" s="144"/>
      <c r="B171" s="46"/>
      <c r="C171" s="46"/>
      <c r="D171" s="46"/>
      <c r="E171" s="46"/>
    </row>
    <row r="172" spans="1:5" ht="16.5" customHeight="1" x14ac:dyDescent="0.25">
      <c r="A172" s="46"/>
      <c r="B172" s="46"/>
      <c r="C172" s="46"/>
      <c r="D172" s="46"/>
      <c r="E172" s="46"/>
    </row>
    <row r="173" spans="1:5" ht="16.5" customHeight="1" x14ac:dyDescent="0.25">
      <c r="A173" s="144"/>
      <c r="B173" s="46"/>
      <c r="C173" s="46"/>
      <c r="D173" s="46"/>
      <c r="E173" s="46"/>
    </row>
    <row r="174" spans="1:5" ht="16.5" customHeight="1" x14ac:dyDescent="0.25">
      <c r="A174" s="46"/>
      <c r="B174" s="46"/>
      <c r="C174" s="46"/>
      <c r="D174" s="46"/>
      <c r="E174" s="46"/>
    </row>
    <row r="175" spans="1:5" ht="16.5" hidden="1" customHeight="1" x14ac:dyDescent="0.25">
      <c r="A175" s="144"/>
      <c r="B175" s="46"/>
      <c r="C175" s="46"/>
      <c r="D175" s="46"/>
      <c r="E175" s="46"/>
    </row>
    <row r="176" spans="1:5" ht="16.5" customHeight="1" x14ac:dyDescent="0.25">
      <c r="A176" s="46"/>
      <c r="B176" s="46"/>
      <c r="C176" s="46"/>
      <c r="D176" s="46"/>
      <c r="E176" s="46"/>
    </row>
    <row r="177" spans="1:5" ht="16.5" customHeight="1" x14ac:dyDescent="0.25">
      <c r="A177" s="190"/>
      <c r="B177" s="190"/>
      <c r="C177" s="143"/>
      <c r="D177" s="143"/>
      <c r="E177" s="143"/>
    </row>
    <row r="178" spans="1:5" ht="16.5" customHeight="1" x14ac:dyDescent="0.25">
      <c r="A178" s="7"/>
      <c r="B178" s="7"/>
      <c r="C178" s="8"/>
    </row>
    <row r="179" spans="1:5" ht="16.5" customHeight="1" x14ac:dyDescent="0.25">
      <c r="A179" s="7"/>
      <c r="B179" s="7"/>
    </row>
    <row r="180" spans="1:5" ht="16.5" customHeight="1" x14ac:dyDescent="0.25">
      <c r="A180" s="5"/>
      <c r="B180" s="5"/>
    </row>
    <row r="181" spans="1:5" ht="16.5" customHeight="1" x14ac:dyDescent="0.25">
      <c r="A181" s="150"/>
      <c r="B181" s="150"/>
    </row>
    <row r="182" spans="1:5" ht="16.5" customHeight="1" x14ac:dyDescent="0.25">
      <c r="A182" s="7"/>
      <c r="B182" s="7"/>
    </row>
    <row r="183" spans="1:5" ht="16.5" customHeight="1" x14ac:dyDescent="0.25">
      <c r="A183" s="7"/>
      <c r="B183" s="7"/>
    </row>
    <row r="184" spans="1:5" ht="16.5" customHeight="1" x14ac:dyDescent="0.25">
      <c r="A184" s="5"/>
      <c r="B184" s="5"/>
    </row>
    <row r="185" spans="1:5" ht="16.5" customHeight="1" x14ac:dyDescent="0.25">
      <c r="A185" s="150"/>
      <c r="B185" s="150"/>
    </row>
    <row r="186" spans="1:5" ht="16.5" customHeight="1" x14ac:dyDescent="0.25">
      <c r="A186" s="7"/>
      <c r="B186" s="7"/>
    </row>
    <row r="187" spans="1:5" ht="16.5" customHeight="1" x14ac:dyDescent="0.25">
      <c r="A187" s="7"/>
      <c r="B187" s="7"/>
    </row>
    <row r="188" spans="1:5" ht="16.5" customHeight="1" x14ac:dyDescent="0.25">
      <c r="A188" s="5"/>
      <c r="B188" s="5"/>
    </row>
    <row r="189" spans="1:5" ht="16.5" customHeight="1" x14ac:dyDescent="0.25">
      <c r="A189" s="150"/>
      <c r="B189" s="150"/>
    </row>
    <row r="190" spans="1:5" ht="16.5" customHeight="1" x14ac:dyDescent="0.25">
      <c r="A190" s="7"/>
      <c r="B190" s="7"/>
    </row>
    <row r="191" spans="1:5" ht="16.5" customHeight="1" x14ac:dyDescent="0.25">
      <c r="A191" s="7"/>
      <c r="B191" s="7"/>
    </row>
    <row r="192" spans="1:5" ht="16.5" customHeight="1" x14ac:dyDescent="0.25">
      <c r="A192" s="5"/>
      <c r="B192" s="5"/>
    </row>
    <row r="193" spans="1:2" ht="16.5" customHeight="1" x14ac:dyDescent="0.25">
      <c r="A193" s="150"/>
      <c r="B193" s="150"/>
    </row>
    <row r="194" spans="1:2" ht="16.5" customHeight="1" x14ac:dyDescent="0.25">
      <c r="A194" s="7"/>
      <c r="B194" s="7"/>
    </row>
    <row r="195" spans="1:2" ht="16.5" customHeight="1" x14ac:dyDescent="0.25">
      <c r="A195" s="7"/>
      <c r="B195" s="7"/>
    </row>
    <row r="196" spans="1:2" ht="16.5" customHeight="1" x14ac:dyDescent="0.25">
      <c r="A196" s="5"/>
      <c r="B196" s="5"/>
    </row>
    <row r="197" spans="1:2" ht="16.5" customHeight="1" x14ac:dyDescent="0.25">
      <c r="A197" s="150"/>
      <c r="B197" s="150"/>
    </row>
    <row r="198" spans="1:2" ht="16.5" customHeight="1" x14ac:dyDescent="0.25">
      <c r="A198" s="7"/>
      <c r="B198" s="7"/>
    </row>
    <row r="199" spans="1:2" ht="16.5" customHeight="1" x14ac:dyDescent="0.25">
      <c r="A199" s="7"/>
      <c r="B199" s="7"/>
    </row>
    <row r="200" spans="1:2" ht="16.5" customHeight="1" x14ac:dyDescent="0.25">
      <c r="A200" s="5"/>
      <c r="B200" s="5"/>
    </row>
    <row r="201" spans="1:2" ht="16.5" customHeight="1" x14ac:dyDescent="0.25">
      <c r="A201" s="150"/>
      <c r="B201" s="150"/>
    </row>
    <row r="202" spans="1:2" ht="16.5" customHeight="1" x14ac:dyDescent="0.25">
      <c r="A202" s="7"/>
      <c r="B202" s="7"/>
    </row>
    <row r="203" spans="1:2" ht="16.5" customHeight="1" x14ac:dyDescent="0.25">
      <c r="A203" s="7"/>
      <c r="B203" s="7"/>
    </row>
    <row r="204" spans="1:2" ht="16.5" customHeight="1" x14ac:dyDescent="0.25">
      <c r="A204" s="5"/>
      <c r="B204" s="5"/>
    </row>
    <row r="205" spans="1:2" ht="16.5" customHeight="1" x14ac:dyDescent="0.25">
      <c r="A205" s="150"/>
      <c r="B205" s="150"/>
    </row>
    <row r="206" spans="1:2" ht="16.5" customHeight="1" x14ac:dyDescent="0.25">
      <c r="A206" s="7"/>
      <c r="B206" s="7"/>
    </row>
    <row r="207" spans="1:2" ht="16.5" customHeight="1" x14ac:dyDescent="0.25">
      <c r="A207" s="7"/>
      <c r="B207" s="7"/>
    </row>
    <row r="208" spans="1:2" ht="16.5" customHeight="1" x14ac:dyDescent="0.25">
      <c r="A208" s="5"/>
      <c r="B208" s="5"/>
    </row>
    <row r="209" spans="1:2" ht="16.5" customHeight="1" x14ac:dyDescent="0.25">
      <c r="A209" s="150"/>
      <c r="B209" s="150"/>
    </row>
    <row r="210" spans="1:2" ht="16.5" customHeight="1" x14ac:dyDescent="0.25">
      <c r="A210" s="7"/>
      <c r="B210" s="7"/>
    </row>
    <row r="211" spans="1:2" ht="16.5" customHeight="1" x14ac:dyDescent="0.25">
      <c r="A211" s="7"/>
      <c r="B211" s="7"/>
    </row>
    <row r="212" spans="1:2" ht="16.5" customHeight="1" x14ac:dyDescent="0.25">
      <c r="A212" s="5"/>
      <c r="B212" s="5"/>
    </row>
    <row r="213" spans="1:2" ht="16.5" customHeight="1" x14ac:dyDescent="0.25">
      <c r="A213" s="150"/>
      <c r="B213" s="150"/>
    </row>
    <row r="214" spans="1:2" ht="16.5" customHeight="1" x14ac:dyDescent="0.25">
      <c r="A214" s="7"/>
      <c r="B214" s="7"/>
    </row>
    <row r="215" spans="1:2" ht="16.5" customHeight="1" x14ac:dyDescent="0.25">
      <c r="A215" s="7"/>
      <c r="B215" s="7"/>
    </row>
    <row r="216" spans="1:2" ht="16.5" customHeight="1" x14ac:dyDescent="0.25">
      <c r="A216" s="5"/>
      <c r="B216" s="5"/>
    </row>
    <row r="217" spans="1:2" ht="16.5" customHeight="1" x14ac:dyDescent="0.25">
      <c r="A217" s="150"/>
      <c r="B217" s="150"/>
    </row>
    <row r="218" spans="1:2" ht="16.5" customHeight="1" x14ac:dyDescent="0.25">
      <c r="A218" s="7"/>
      <c r="B218" s="7"/>
    </row>
    <row r="219" spans="1:2" ht="16.5" customHeight="1" x14ac:dyDescent="0.25">
      <c r="A219" s="7"/>
      <c r="B219" s="7"/>
    </row>
    <row r="220" spans="1:2" ht="16.5" customHeight="1" x14ac:dyDescent="0.25">
      <c r="A220" s="5"/>
      <c r="B220" s="5"/>
    </row>
    <row r="221" spans="1:2" ht="16.5" customHeight="1" x14ac:dyDescent="0.25">
      <c r="A221" s="150"/>
      <c r="B221" s="150"/>
    </row>
    <row r="222" spans="1:2" ht="16.5" customHeight="1" x14ac:dyDescent="0.25">
      <c r="A222" s="7"/>
      <c r="B222" s="7"/>
    </row>
    <row r="223" spans="1:2" ht="16.5" customHeight="1" x14ac:dyDescent="0.25">
      <c r="A223" s="7"/>
      <c r="B223" s="7"/>
    </row>
    <row r="224" spans="1:2" ht="16.5" customHeight="1" x14ac:dyDescent="0.25">
      <c r="A224" s="5"/>
      <c r="B224" s="5"/>
    </row>
    <row r="225" spans="1:2" ht="16.5" customHeight="1" x14ac:dyDescent="0.25">
      <c r="A225" s="150"/>
      <c r="B225" s="150"/>
    </row>
    <row r="226" spans="1:2" ht="16.5" customHeight="1" x14ac:dyDescent="0.25">
      <c r="A226" s="7"/>
      <c r="B226" s="7"/>
    </row>
    <row r="227" spans="1:2" ht="16.5" customHeight="1" x14ac:dyDescent="0.25">
      <c r="A227" s="7"/>
      <c r="B227" s="7"/>
    </row>
    <row r="228" spans="1:2" ht="16.5" customHeight="1" x14ac:dyDescent="0.25">
      <c r="A228" s="5"/>
      <c r="B228" s="5"/>
    </row>
    <row r="229" spans="1:2" ht="16.5" customHeight="1" x14ac:dyDescent="0.25">
      <c r="A229" s="150"/>
      <c r="B229" s="150"/>
    </row>
    <row r="230" spans="1:2" ht="16.5" customHeight="1" x14ac:dyDescent="0.25">
      <c r="A230" s="7"/>
      <c r="B230" s="7"/>
    </row>
    <row r="231" spans="1:2" ht="16.5" customHeight="1" x14ac:dyDescent="0.25">
      <c r="A231" s="7"/>
      <c r="B231" s="7"/>
    </row>
    <row r="232" spans="1:2" ht="16.5" customHeight="1" x14ac:dyDescent="0.25">
      <c r="A232" s="5"/>
      <c r="B232" s="5"/>
    </row>
    <row r="233" spans="1:2" ht="16.5" customHeight="1" x14ac:dyDescent="0.25">
      <c r="A233" s="150"/>
      <c r="B233" s="150"/>
    </row>
    <row r="234" spans="1:2" ht="16.5" customHeight="1" x14ac:dyDescent="0.25">
      <c r="A234" s="7"/>
      <c r="B234" s="7"/>
    </row>
    <row r="235" spans="1:2" ht="16.5" customHeight="1" x14ac:dyDescent="0.25">
      <c r="A235" s="7"/>
      <c r="B235" s="7"/>
    </row>
    <row r="236" spans="1:2" ht="16.5" customHeight="1" x14ac:dyDescent="0.25">
      <c r="A236" s="5"/>
      <c r="B236" s="5"/>
    </row>
    <row r="237" spans="1:2" ht="16.5" customHeight="1" x14ac:dyDescent="0.25">
      <c r="A237" s="150"/>
      <c r="B237" s="150"/>
    </row>
    <row r="238" spans="1:2" ht="16.5" customHeight="1" x14ac:dyDescent="0.25">
      <c r="A238" s="7"/>
      <c r="B238" s="7"/>
    </row>
    <row r="239" spans="1:2" ht="16.5" customHeight="1" x14ac:dyDescent="0.25">
      <c r="A239" s="7"/>
      <c r="B239" s="7"/>
    </row>
  </sheetData>
  <mergeCells count="3">
    <mergeCell ref="A66:B66"/>
    <mergeCell ref="A177:B177"/>
    <mergeCell ref="A4:B4"/>
  </mergeCells>
  <phoneticPr fontId="2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1"/>
  <sheetViews>
    <sheetView zoomScale="97" zoomScaleNormal="97" workbookViewId="0">
      <selection activeCell="C14" sqref="C14"/>
    </sheetView>
  </sheetViews>
  <sheetFormatPr defaultColWidth="9.140625" defaultRowHeight="14.25" customHeight="1" x14ac:dyDescent="0.25"/>
  <cols>
    <col min="1" max="1" width="64.7109375" customWidth="1"/>
    <col min="2" max="2" width="15.85546875" bestFit="1" customWidth="1"/>
  </cols>
  <sheetData>
    <row r="1" spans="1:3" ht="14.25" customHeight="1" x14ac:dyDescent="0.25">
      <c r="A1" s="12"/>
      <c r="B1" s="14"/>
      <c r="C1" s="1"/>
    </row>
    <row r="2" spans="1:3" ht="14.25" customHeight="1" x14ac:dyDescent="0.25">
      <c r="A2" s="9"/>
      <c r="B2" s="106"/>
      <c r="C2" s="1"/>
    </row>
    <row r="3" spans="1:3" ht="14.25" customHeight="1" x14ac:dyDescent="0.25">
      <c r="A3" s="104"/>
      <c r="C3" s="100"/>
    </row>
    <row r="4" spans="1:3" ht="14.25" customHeight="1" x14ac:dyDescent="0.25">
      <c r="A4" s="104"/>
    </row>
    <row r="5" spans="1:3" ht="14.25" customHeight="1" x14ac:dyDescent="0.25">
      <c r="A5" s="104"/>
    </row>
    <row r="6" spans="1:3" ht="14.25" customHeight="1" x14ac:dyDescent="0.25">
      <c r="A6" s="9"/>
      <c r="B6" s="106"/>
    </row>
    <row r="7" spans="1:3" ht="14.25" customHeight="1" x14ac:dyDescent="0.25">
      <c r="A7" s="104"/>
      <c r="B7" s="106"/>
      <c r="C7" s="1"/>
    </row>
    <row r="8" spans="1:3" ht="14.25" customHeight="1" x14ac:dyDescent="0.25">
      <c r="A8" s="104"/>
      <c r="B8" s="102"/>
    </row>
    <row r="9" spans="1:3" ht="14.25" customHeight="1" x14ac:dyDescent="0.25">
      <c r="A9" s="107"/>
      <c r="B9" s="105"/>
    </row>
    <row r="10" spans="1:3" ht="14.25" customHeight="1" x14ac:dyDescent="0.25">
      <c r="A10" s="5"/>
      <c r="B10" s="6"/>
    </row>
    <row r="12" spans="1:3" ht="14.25" customHeight="1" x14ac:dyDescent="0.25">
      <c r="A12" s="107"/>
      <c r="B12" s="14"/>
    </row>
    <row r="13" spans="1:3" ht="14.25" customHeight="1" x14ac:dyDescent="0.25">
      <c r="A13" s="7"/>
      <c r="B13" s="8"/>
    </row>
    <row r="14" spans="1:3" ht="14.25" customHeight="1" x14ac:dyDescent="0.25">
      <c r="A14" s="5"/>
      <c r="B14" s="6"/>
    </row>
    <row r="15" spans="1:3" ht="14.25" customHeight="1" x14ac:dyDescent="0.25">
      <c r="A15" s="7"/>
      <c r="B15" s="8"/>
    </row>
    <row r="16" spans="1:3" ht="14.25" customHeight="1" x14ac:dyDescent="0.25">
      <c r="A16" s="5"/>
      <c r="B16" s="6"/>
    </row>
    <row r="17" spans="1:2" ht="14.25" customHeight="1" x14ac:dyDescent="0.25">
      <c r="A17" s="7"/>
      <c r="B17" s="8"/>
    </row>
    <row r="18" spans="1:2" ht="14.25" customHeight="1" x14ac:dyDescent="0.25">
      <c r="A18" s="5"/>
      <c r="B18" s="6"/>
    </row>
    <row r="19" spans="1:2" ht="14.25" customHeight="1" x14ac:dyDescent="0.25">
      <c r="A19" s="7"/>
      <c r="B19" s="8"/>
    </row>
    <row r="20" spans="1:2" ht="14.25" customHeight="1" x14ac:dyDescent="0.25">
      <c r="A20" s="5"/>
      <c r="B20" s="6"/>
    </row>
    <row r="21" spans="1:2" ht="14.25" customHeight="1" x14ac:dyDescent="0.25">
      <c r="A21" s="7"/>
      <c r="B21" s="8"/>
    </row>
    <row r="22" spans="1:2" ht="14.25" customHeight="1" x14ac:dyDescent="0.25">
      <c r="A22" s="5"/>
      <c r="B22" s="6"/>
    </row>
    <row r="23" spans="1:2" ht="14.25" customHeight="1" x14ac:dyDescent="0.25">
      <c r="A23" s="7"/>
      <c r="B23" s="8"/>
    </row>
    <row r="24" spans="1:2" ht="14.25" customHeight="1" x14ac:dyDescent="0.25">
      <c r="A24" s="5"/>
      <c r="B24" s="6"/>
    </row>
    <row r="25" spans="1:2" ht="14.25" customHeight="1" x14ac:dyDescent="0.25">
      <c r="A25" s="7"/>
      <c r="B25" s="8"/>
    </row>
    <row r="26" spans="1:2" ht="14.25" customHeight="1" x14ac:dyDescent="0.25">
      <c r="A26" s="5"/>
      <c r="B26" s="6"/>
    </row>
    <row r="27" spans="1:2" ht="14.25" customHeight="1" x14ac:dyDescent="0.25">
      <c r="A27" s="7"/>
      <c r="B27" s="8"/>
    </row>
    <row r="28" spans="1:2" ht="14.25" customHeight="1" x14ac:dyDescent="0.25">
      <c r="A28" s="5"/>
      <c r="B28" s="6"/>
    </row>
    <row r="29" spans="1:2" ht="14.25" customHeight="1" x14ac:dyDescent="0.25">
      <c r="A29" s="7"/>
      <c r="B29" s="8"/>
    </row>
    <row r="30" spans="1:2" ht="14.25" customHeight="1" x14ac:dyDescent="0.25">
      <c r="A30" s="5"/>
      <c r="B30" s="6"/>
    </row>
    <row r="31" spans="1:2" ht="14.25" customHeight="1" x14ac:dyDescent="0.25">
      <c r="A31" s="7"/>
      <c r="B31" s="8"/>
    </row>
    <row r="32" spans="1:2" ht="14.25" customHeight="1" x14ac:dyDescent="0.25">
      <c r="A32" s="5"/>
      <c r="B32" s="6"/>
    </row>
    <row r="33" spans="1:2" ht="14.25" customHeight="1" x14ac:dyDescent="0.25">
      <c r="A33" s="7"/>
      <c r="B33" s="8"/>
    </row>
    <row r="34" spans="1:2" ht="14.25" customHeight="1" x14ac:dyDescent="0.25">
      <c r="A34" s="5"/>
      <c r="B34" s="6"/>
    </row>
    <row r="35" spans="1:2" ht="14.25" customHeight="1" x14ac:dyDescent="0.25">
      <c r="A35" s="7"/>
      <c r="B35" s="8"/>
    </row>
    <row r="36" spans="1:2" ht="14.25" customHeight="1" x14ac:dyDescent="0.25">
      <c r="A36" s="5"/>
      <c r="B36" s="6"/>
    </row>
    <row r="37" spans="1:2" ht="14.25" customHeight="1" x14ac:dyDescent="0.25">
      <c r="A37" s="7"/>
      <c r="B37" s="8"/>
    </row>
    <row r="38" spans="1:2" ht="14.25" customHeight="1" x14ac:dyDescent="0.25">
      <c r="A38" s="5"/>
      <c r="B38" s="6"/>
    </row>
    <row r="39" spans="1:2" ht="14.25" customHeight="1" x14ac:dyDescent="0.25">
      <c r="A39" s="7"/>
      <c r="B39" s="8"/>
    </row>
    <row r="40" spans="1:2" ht="14.25" customHeight="1" x14ac:dyDescent="0.25">
      <c r="A40" s="5"/>
      <c r="B40" s="6"/>
    </row>
    <row r="41" spans="1:2" ht="14.25" customHeight="1" x14ac:dyDescent="0.25">
      <c r="A41" s="7"/>
      <c r="B41" s="8"/>
    </row>
    <row r="42" spans="1:2" ht="14.25" customHeight="1" x14ac:dyDescent="0.25">
      <c r="A42" s="5"/>
      <c r="B42" s="6"/>
    </row>
    <row r="43" spans="1:2" ht="14.25" customHeight="1" x14ac:dyDescent="0.25">
      <c r="A43" s="7"/>
      <c r="B43" s="8"/>
    </row>
    <row r="44" spans="1:2" ht="14.25" customHeight="1" x14ac:dyDescent="0.25">
      <c r="A44" s="5"/>
      <c r="B44" s="6"/>
    </row>
    <row r="45" spans="1:2" ht="14.25" customHeight="1" x14ac:dyDescent="0.25">
      <c r="A45" s="7"/>
      <c r="B45" s="8"/>
    </row>
    <row r="46" spans="1:2" ht="14.25" customHeight="1" x14ac:dyDescent="0.25">
      <c r="A46" s="5"/>
      <c r="B46" s="6"/>
    </row>
    <row r="47" spans="1:2" ht="14.25" customHeight="1" x14ac:dyDescent="0.25">
      <c r="A47" s="7"/>
      <c r="B47" s="8"/>
    </row>
    <row r="48" spans="1:2" ht="14.25" customHeight="1" x14ac:dyDescent="0.25">
      <c r="A48" s="5"/>
      <c r="B48" s="6"/>
    </row>
    <row r="49" spans="1:2" ht="14.25" customHeight="1" x14ac:dyDescent="0.25">
      <c r="A49" s="7"/>
      <c r="B49" s="8"/>
    </row>
    <row r="50" spans="1:2" ht="14.25" customHeight="1" x14ac:dyDescent="0.25">
      <c r="A50" s="5"/>
      <c r="B50" s="6"/>
    </row>
    <row r="51" spans="1:2" ht="14.25" customHeight="1" x14ac:dyDescent="0.25">
      <c r="A51" s="7"/>
      <c r="B51" s="8"/>
    </row>
    <row r="52" spans="1:2" ht="14.25" customHeight="1" x14ac:dyDescent="0.25">
      <c r="A52" s="5"/>
      <c r="B52" s="6"/>
    </row>
    <row r="53" spans="1:2" ht="14.25" customHeight="1" x14ac:dyDescent="0.25">
      <c r="A53" s="7"/>
      <c r="B53" s="8"/>
    </row>
    <row r="54" spans="1:2" ht="14.25" customHeight="1" x14ac:dyDescent="0.25">
      <c r="A54" s="5"/>
      <c r="B54" s="6"/>
    </row>
    <row r="55" spans="1:2" ht="14.25" customHeight="1" x14ac:dyDescent="0.25">
      <c r="A55" s="7"/>
      <c r="B55" s="8"/>
    </row>
    <row r="56" spans="1:2" ht="14.25" customHeight="1" x14ac:dyDescent="0.25">
      <c r="A56" s="5"/>
      <c r="B56" s="6"/>
    </row>
    <row r="57" spans="1:2" ht="14.25" customHeight="1" x14ac:dyDescent="0.25">
      <c r="A57" s="7"/>
      <c r="B57" s="8"/>
    </row>
    <row r="58" spans="1:2" ht="14.25" customHeight="1" x14ac:dyDescent="0.25">
      <c r="A58" s="5"/>
      <c r="B58" s="6"/>
    </row>
    <row r="59" spans="1:2" ht="14.25" customHeight="1" x14ac:dyDescent="0.25">
      <c r="A59" s="7"/>
      <c r="B59" s="8"/>
    </row>
    <row r="60" spans="1:2" ht="14.25" customHeight="1" x14ac:dyDescent="0.25">
      <c r="A60" s="5"/>
      <c r="B60" s="6"/>
    </row>
    <row r="61" spans="1:2" ht="14.25" customHeight="1" x14ac:dyDescent="0.25">
      <c r="A61" s="7"/>
      <c r="B61" s="8"/>
    </row>
    <row r="62" spans="1:2" ht="14.25" customHeight="1" x14ac:dyDescent="0.25">
      <c r="A62" s="5"/>
      <c r="B62" s="6"/>
    </row>
    <row r="63" spans="1:2" ht="14.25" customHeight="1" x14ac:dyDescent="0.25">
      <c r="A63" s="7"/>
      <c r="B63" s="8"/>
    </row>
    <row r="64" spans="1:2" ht="14.25" customHeight="1" x14ac:dyDescent="0.25">
      <c r="A64" s="5"/>
      <c r="B64" s="6"/>
    </row>
    <row r="65" spans="1:2" ht="14.25" customHeight="1" x14ac:dyDescent="0.25">
      <c r="A65" s="7"/>
      <c r="B65" s="8"/>
    </row>
    <row r="66" spans="1:2" ht="14.25" customHeight="1" x14ac:dyDescent="0.25">
      <c r="A66" s="5"/>
      <c r="B66" s="6"/>
    </row>
    <row r="67" spans="1:2" ht="14.25" customHeight="1" x14ac:dyDescent="0.25">
      <c r="A67" s="7"/>
      <c r="B67" s="8"/>
    </row>
    <row r="68" spans="1:2" ht="14.25" customHeight="1" x14ac:dyDescent="0.25">
      <c r="A68" s="5"/>
      <c r="B68" s="6"/>
    </row>
    <row r="69" spans="1:2" ht="14.25" customHeight="1" x14ac:dyDescent="0.25">
      <c r="A69" s="7"/>
      <c r="B69" s="8"/>
    </row>
    <row r="70" spans="1:2" ht="14.25" customHeight="1" x14ac:dyDescent="0.25">
      <c r="A70" s="5"/>
      <c r="B70" s="6"/>
    </row>
    <row r="71" spans="1:2" ht="14.25" customHeight="1" x14ac:dyDescent="0.25">
      <c r="A71" s="7"/>
      <c r="B71" s="8"/>
    </row>
    <row r="72" spans="1:2" ht="14.25" customHeight="1" x14ac:dyDescent="0.25">
      <c r="A72" s="5"/>
      <c r="B72" s="6"/>
    </row>
    <row r="73" spans="1:2" ht="14.25" customHeight="1" x14ac:dyDescent="0.25">
      <c r="A73" s="7"/>
      <c r="B73" s="8"/>
    </row>
    <row r="74" spans="1:2" ht="14.25" customHeight="1" x14ac:dyDescent="0.25">
      <c r="A74" s="5"/>
      <c r="B74" s="6"/>
    </row>
    <row r="75" spans="1:2" ht="14.25" customHeight="1" x14ac:dyDescent="0.25">
      <c r="A75" s="7"/>
      <c r="B75" s="8"/>
    </row>
    <row r="76" spans="1:2" ht="14.25" customHeight="1" x14ac:dyDescent="0.25">
      <c r="A76" s="5"/>
      <c r="B76" s="6"/>
    </row>
    <row r="77" spans="1:2" ht="14.25" customHeight="1" x14ac:dyDescent="0.25">
      <c r="A77" s="7"/>
      <c r="B77" s="8"/>
    </row>
    <row r="78" spans="1:2" ht="14.25" customHeight="1" x14ac:dyDescent="0.25">
      <c r="A78" s="5"/>
      <c r="B78" s="6"/>
    </row>
    <row r="79" spans="1:2" ht="14.25" customHeight="1" x14ac:dyDescent="0.25">
      <c r="A79" s="7"/>
      <c r="B79" s="8"/>
    </row>
    <row r="80" spans="1:2" ht="14.25" customHeight="1" x14ac:dyDescent="0.25">
      <c r="A80" s="5"/>
      <c r="B80" s="6"/>
    </row>
    <row r="81" spans="1:2" ht="14.25" customHeight="1" x14ac:dyDescent="0.25">
      <c r="A81" s="7"/>
      <c r="B81" s="8"/>
    </row>
    <row r="82" spans="1:2" ht="14.25" customHeight="1" x14ac:dyDescent="0.25">
      <c r="A82" s="5"/>
      <c r="B82" s="6"/>
    </row>
    <row r="83" spans="1:2" ht="14.25" customHeight="1" x14ac:dyDescent="0.25">
      <c r="A83" s="7"/>
      <c r="B83" s="8"/>
    </row>
    <row r="84" spans="1:2" ht="14.25" customHeight="1" x14ac:dyDescent="0.25">
      <c r="A84" s="5"/>
      <c r="B84" s="6"/>
    </row>
    <row r="85" spans="1:2" ht="14.25" customHeight="1" x14ac:dyDescent="0.25">
      <c r="A85" s="7"/>
      <c r="B85" s="8"/>
    </row>
    <row r="86" spans="1:2" ht="14.25" customHeight="1" x14ac:dyDescent="0.25">
      <c r="A86" s="5"/>
      <c r="B86" s="6"/>
    </row>
    <row r="87" spans="1:2" ht="14.25" customHeight="1" x14ac:dyDescent="0.25">
      <c r="A87" s="7"/>
      <c r="B87" s="8"/>
    </row>
    <row r="88" spans="1:2" ht="14.25" customHeight="1" x14ac:dyDescent="0.25">
      <c r="A88" s="5"/>
      <c r="B88" s="6"/>
    </row>
    <row r="89" spans="1:2" ht="14.25" customHeight="1" x14ac:dyDescent="0.25">
      <c r="A89" s="7"/>
      <c r="B89" s="8"/>
    </row>
    <row r="90" spans="1:2" ht="14.25" customHeight="1" x14ac:dyDescent="0.25">
      <c r="A90" s="5"/>
      <c r="B90" s="6"/>
    </row>
    <row r="91" spans="1:2" ht="14.25" customHeight="1" x14ac:dyDescent="0.25">
      <c r="A91" s="7"/>
      <c r="B91" s="8"/>
    </row>
    <row r="92" spans="1:2" ht="14.25" customHeight="1" x14ac:dyDescent="0.25">
      <c r="A92" s="5"/>
      <c r="B92" s="6"/>
    </row>
    <row r="93" spans="1:2" ht="14.25" customHeight="1" x14ac:dyDescent="0.25">
      <c r="A93" s="7"/>
      <c r="B93" s="8"/>
    </row>
    <row r="94" spans="1:2" ht="14.25" customHeight="1" x14ac:dyDescent="0.25">
      <c r="A94" s="5"/>
      <c r="B94" s="6"/>
    </row>
    <row r="95" spans="1:2" ht="14.25" customHeight="1" x14ac:dyDescent="0.25">
      <c r="A95" s="7"/>
      <c r="B95" s="8"/>
    </row>
    <row r="96" spans="1:2" ht="14.25" customHeight="1" x14ac:dyDescent="0.25">
      <c r="A96" s="5"/>
      <c r="B96" s="6"/>
    </row>
    <row r="97" spans="1:2" ht="14.25" customHeight="1" x14ac:dyDescent="0.25">
      <c r="A97" s="7"/>
      <c r="B97" s="8"/>
    </row>
    <row r="98" spans="1:2" ht="14.25" customHeight="1" x14ac:dyDescent="0.25">
      <c r="A98" s="5"/>
      <c r="B98" s="6"/>
    </row>
    <row r="99" spans="1:2" ht="14.25" customHeight="1" x14ac:dyDescent="0.25">
      <c r="A99" s="7"/>
      <c r="B99" s="8"/>
    </row>
    <row r="100" spans="1:2" ht="14.25" customHeight="1" x14ac:dyDescent="0.25">
      <c r="A100" s="5"/>
      <c r="B100" s="6"/>
    </row>
    <row r="101" spans="1:2" ht="14.25" customHeight="1" x14ac:dyDescent="0.25">
      <c r="A101" s="7"/>
      <c r="B101" s="8"/>
    </row>
    <row r="102" spans="1:2" ht="14.25" customHeight="1" x14ac:dyDescent="0.25">
      <c r="A102" s="5"/>
      <c r="B102" s="6"/>
    </row>
    <row r="103" spans="1:2" ht="14.25" customHeight="1" x14ac:dyDescent="0.25">
      <c r="A103" s="7"/>
      <c r="B103" s="8"/>
    </row>
    <row r="104" spans="1:2" ht="14.25" customHeight="1" x14ac:dyDescent="0.25">
      <c r="A104" s="5"/>
      <c r="B104" s="6"/>
    </row>
    <row r="105" spans="1:2" ht="14.25" customHeight="1" x14ac:dyDescent="0.25">
      <c r="A105" s="7"/>
      <c r="B105" s="8"/>
    </row>
    <row r="106" spans="1:2" ht="14.25" customHeight="1" x14ac:dyDescent="0.25">
      <c r="A106" s="5"/>
      <c r="B106" s="6"/>
    </row>
    <row r="107" spans="1:2" ht="14.25" customHeight="1" x14ac:dyDescent="0.25">
      <c r="A107" s="7"/>
      <c r="B107" s="8"/>
    </row>
    <row r="108" spans="1:2" ht="14.25" customHeight="1" x14ac:dyDescent="0.25">
      <c r="A108" s="5"/>
      <c r="B108" s="6"/>
    </row>
    <row r="109" spans="1:2" ht="14.25" customHeight="1" x14ac:dyDescent="0.25">
      <c r="A109" s="7"/>
      <c r="B109" s="8"/>
    </row>
    <row r="110" spans="1:2" ht="14.25" customHeight="1" x14ac:dyDescent="0.25">
      <c r="A110" s="5"/>
      <c r="B110" s="6"/>
    </row>
    <row r="111" spans="1:2" ht="14.25" customHeight="1" x14ac:dyDescent="0.25">
      <c r="A111" s="7"/>
      <c r="B111" s="8"/>
    </row>
    <row r="112" spans="1:2" ht="14.25" customHeight="1" x14ac:dyDescent="0.25">
      <c r="A112" s="5"/>
      <c r="B112" s="6"/>
    </row>
    <row r="113" spans="1:2" ht="14.25" customHeight="1" x14ac:dyDescent="0.25">
      <c r="A113" s="7"/>
      <c r="B113" s="8"/>
    </row>
    <row r="114" spans="1:2" ht="14.25" customHeight="1" x14ac:dyDescent="0.25">
      <c r="A114" s="5"/>
      <c r="B114" s="6"/>
    </row>
    <row r="115" spans="1:2" ht="14.25" customHeight="1" x14ac:dyDescent="0.25">
      <c r="A115" s="7"/>
      <c r="B115" s="8"/>
    </row>
    <row r="116" spans="1:2" ht="14.25" customHeight="1" x14ac:dyDescent="0.25">
      <c r="A116" s="5"/>
      <c r="B116" s="6"/>
    </row>
    <row r="117" spans="1:2" ht="14.25" customHeight="1" x14ac:dyDescent="0.25">
      <c r="A117" s="7"/>
      <c r="B117" s="8"/>
    </row>
    <row r="118" spans="1:2" ht="14.25" customHeight="1" x14ac:dyDescent="0.25">
      <c r="A118" s="5"/>
      <c r="B118" s="6"/>
    </row>
    <row r="119" spans="1:2" ht="14.25" customHeight="1" x14ac:dyDescent="0.25">
      <c r="A119" s="7"/>
      <c r="B119" s="8"/>
    </row>
    <row r="120" spans="1:2" ht="14.25" customHeight="1" x14ac:dyDescent="0.25">
      <c r="A120" s="5"/>
      <c r="B120" s="6"/>
    </row>
    <row r="121" spans="1:2" ht="14.25" customHeight="1" x14ac:dyDescent="0.25">
      <c r="A121" s="7"/>
      <c r="B121" s="8"/>
    </row>
    <row r="122" spans="1:2" ht="14.25" customHeight="1" x14ac:dyDescent="0.25">
      <c r="A122" s="5"/>
      <c r="B122" s="6"/>
    </row>
    <row r="123" spans="1:2" ht="14.25" customHeight="1" x14ac:dyDescent="0.25">
      <c r="A123" s="7"/>
      <c r="B123" s="8"/>
    </row>
    <row r="124" spans="1:2" ht="14.25" customHeight="1" x14ac:dyDescent="0.25">
      <c r="A124" s="5"/>
      <c r="B124" s="6"/>
    </row>
    <row r="125" spans="1:2" ht="14.25" customHeight="1" x14ac:dyDescent="0.25">
      <c r="A125" s="7"/>
      <c r="B125" s="8"/>
    </row>
    <row r="126" spans="1:2" ht="14.25" customHeight="1" x14ac:dyDescent="0.25">
      <c r="A126" s="5"/>
      <c r="B126" s="6"/>
    </row>
    <row r="127" spans="1:2" ht="14.25" customHeight="1" x14ac:dyDescent="0.25">
      <c r="A127" s="7"/>
      <c r="B127" s="8"/>
    </row>
    <row r="128" spans="1:2" ht="14.25" customHeight="1" x14ac:dyDescent="0.25">
      <c r="A128" s="5"/>
      <c r="B128" s="6"/>
    </row>
    <row r="129" spans="1:2" ht="14.25" customHeight="1" x14ac:dyDescent="0.25">
      <c r="A129" s="7"/>
      <c r="B129" s="8"/>
    </row>
    <row r="130" spans="1:2" ht="14.25" customHeight="1" x14ac:dyDescent="0.25">
      <c r="A130" s="5"/>
      <c r="B130" s="6"/>
    </row>
    <row r="131" spans="1:2" ht="14.25" customHeight="1" x14ac:dyDescent="0.25">
      <c r="A131" s="7"/>
      <c r="B131" s="8"/>
    </row>
    <row r="132" spans="1:2" ht="14.25" customHeight="1" x14ac:dyDescent="0.25">
      <c r="A132" s="5"/>
      <c r="B132" s="6"/>
    </row>
    <row r="133" spans="1:2" ht="14.25" customHeight="1" x14ac:dyDescent="0.25">
      <c r="A133" s="7"/>
      <c r="B133" s="8"/>
    </row>
    <row r="134" spans="1:2" ht="14.25" customHeight="1" x14ac:dyDescent="0.25">
      <c r="A134" s="5"/>
      <c r="B134" s="6"/>
    </row>
    <row r="135" spans="1:2" ht="14.25" customHeight="1" x14ac:dyDescent="0.25">
      <c r="A135" s="7"/>
      <c r="B135" s="8"/>
    </row>
    <row r="136" spans="1:2" ht="14.25" customHeight="1" x14ac:dyDescent="0.25">
      <c r="A136" s="5"/>
      <c r="B136" s="6"/>
    </row>
    <row r="137" spans="1:2" ht="14.25" customHeight="1" x14ac:dyDescent="0.25">
      <c r="A137" s="7"/>
      <c r="B137" s="8"/>
    </row>
    <row r="138" spans="1:2" ht="14.25" customHeight="1" x14ac:dyDescent="0.25">
      <c r="A138" s="5"/>
      <c r="B138" s="6"/>
    </row>
    <row r="139" spans="1:2" ht="14.25" customHeight="1" x14ac:dyDescent="0.25">
      <c r="A139" s="7"/>
      <c r="B139" s="8"/>
    </row>
    <row r="140" spans="1:2" ht="14.25" customHeight="1" x14ac:dyDescent="0.25">
      <c r="A140" s="5"/>
      <c r="B140" s="6"/>
    </row>
    <row r="141" spans="1:2" ht="14.25" customHeight="1" x14ac:dyDescent="0.25">
      <c r="A141" s="7"/>
      <c r="B141" s="8"/>
    </row>
    <row r="142" spans="1:2" ht="14.25" customHeight="1" x14ac:dyDescent="0.25">
      <c r="A142" s="5"/>
      <c r="B142" s="6"/>
    </row>
    <row r="143" spans="1:2" ht="14.25" customHeight="1" x14ac:dyDescent="0.25">
      <c r="A143" s="7"/>
      <c r="B143" s="8"/>
    </row>
    <row r="144" spans="1:2" ht="14.25" customHeight="1" x14ac:dyDescent="0.25">
      <c r="A144" s="5"/>
      <c r="B144" s="6"/>
    </row>
    <row r="145" spans="1:2" ht="14.25" customHeight="1" x14ac:dyDescent="0.25">
      <c r="A145" s="7"/>
      <c r="B145" s="8"/>
    </row>
    <row r="146" spans="1:2" ht="14.25" customHeight="1" x14ac:dyDescent="0.25">
      <c r="A146" s="5"/>
      <c r="B146" s="6"/>
    </row>
    <row r="147" spans="1:2" ht="14.25" customHeight="1" x14ac:dyDescent="0.25">
      <c r="A147" s="7"/>
      <c r="B147" s="8"/>
    </row>
    <row r="148" spans="1:2" ht="14.25" customHeight="1" x14ac:dyDescent="0.25">
      <c r="A148" s="5"/>
      <c r="B148" s="6"/>
    </row>
    <row r="149" spans="1:2" ht="14.25" customHeight="1" x14ac:dyDescent="0.25">
      <c r="A149" s="7"/>
      <c r="B149" s="8"/>
    </row>
    <row r="150" spans="1:2" ht="14.25" customHeight="1" x14ac:dyDescent="0.25">
      <c r="A150" s="5"/>
      <c r="B150" s="6"/>
    </row>
    <row r="151" spans="1:2" ht="14.25" customHeight="1" x14ac:dyDescent="0.25">
      <c r="A151" s="7"/>
      <c r="B151" s="8"/>
    </row>
    <row r="152" spans="1:2" ht="14.25" customHeight="1" x14ac:dyDescent="0.25">
      <c r="A152" s="5"/>
      <c r="B152" s="6"/>
    </row>
    <row r="153" spans="1:2" ht="14.25" customHeight="1" x14ac:dyDescent="0.25">
      <c r="A153" s="7"/>
      <c r="B153" s="8"/>
    </row>
    <row r="154" spans="1:2" ht="14.25" customHeight="1" x14ac:dyDescent="0.25">
      <c r="A154" s="5"/>
      <c r="B154" s="6"/>
    </row>
    <row r="155" spans="1:2" ht="14.25" customHeight="1" x14ac:dyDescent="0.25">
      <c r="A155" s="7"/>
      <c r="B155" s="8"/>
    </row>
    <row r="156" spans="1:2" ht="14.25" customHeight="1" x14ac:dyDescent="0.25">
      <c r="A156" s="5"/>
      <c r="B156" s="6"/>
    </row>
    <row r="157" spans="1:2" ht="14.25" customHeight="1" x14ac:dyDescent="0.25">
      <c r="A157" s="7"/>
      <c r="B157" s="8"/>
    </row>
    <row r="158" spans="1:2" ht="14.25" customHeight="1" x14ac:dyDescent="0.25">
      <c r="A158" s="5"/>
      <c r="B158" s="6"/>
    </row>
    <row r="159" spans="1:2" ht="14.25" customHeight="1" x14ac:dyDescent="0.25">
      <c r="A159" s="7"/>
      <c r="B159" s="8"/>
    </row>
    <row r="160" spans="1:2" ht="14.25" customHeight="1" x14ac:dyDescent="0.25">
      <c r="A160" s="5"/>
      <c r="B160" s="6"/>
    </row>
    <row r="161" spans="1:2" ht="14.25" customHeight="1" x14ac:dyDescent="0.25">
      <c r="A161" s="7"/>
      <c r="B161" s="8"/>
    </row>
    <row r="162" spans="1:2" ht="14.25" customHeight="1" x14ac:dyDescent="0.25">
      <c r="A162" s="5"/>
      <c r="B162" s="6"/>
    </row>
    <row r="163" spans="1:2" ht="14.25" customHeight="1" x14ac:dyDescent="0.25">
      <c r="A163" s="7"/>
      <c r="B163" s="8"/>
    </row>
    <row r="164" spans="1:2" ht="14.25" customHeight="1" x14ac:dyDescent="0.25">
      <c r="A164" s="5"/>
      <c r="B164" s="6"/>
    </row>
    <row r="165" spans="1:2" ht="14.25" customHeight="1" x14ac:dyDescent="0.25">
      <c r="A165" s="7"/>
      <c r="B165" s="8"/>
    </row>
    <row r="166" spans="1:2" ht="14.25" customHeight="1" x14ac:dyDescent="0.25">
      <c r="A166" s="5"/>
      <c r="B166" s="6"/>
    </row>
    <row r="167" spans="1:2" ht="14.25" customHeight="1" x14ac:dyDescent="0.25">
      <c r="A167" s="7"/>
      <c r="B167" s="8"/>
    </row>
    <row r="168" spans="1:2" ht="14.25" customHeight="1" x14ac:dyDescent="0.25">
      <c r="A168" s="5"/>
      <c r="B168" s="6"/>
    </row>
    <row r="169" spans="1:2" ht="14.25" customHeight="1" x14ac:dyDescent="0.25">
      <c r="A169" s="7"/>
      <c r="B169" s="8"/>
    </row>
    <row r="170" spans="1:2" ht="14.25" customHeight="1" x14ac:dyDescent="0.25">
      <c r="A170" s="5"/>
      <c r="B170" s="6"/>
    </row>
    <row r="171" spans="1:2" ht="14.25" customHeight="1" x14ac:dyDescent="0.25">
      <c r="A171" s="7"/>
      <c r="B171" s="8"/>
    </row>
    <row r="172" spans="1:2" ht="14.25" customHeight="1" x14ac:dyDescent="0.25">
      <c r="A172" s="5"/>
      <c r="B172" s="6"/>
    </row>
    <row r="173" spans="1:2" ht="14.25" customHeight="1" x14ac:dyDescent="0.25">
      <c r="A173" s="7"/>
      <c r="B173" s="8"/>
    </row>
    <row r="174" spans="1:2" ht="14.25" customHeight="1" x14ac:dyDescent="0.25">
      <c r="A174" s="5"/>
      <c r="B174" s="6"/>
    </row>
    <row r="175" spans="1:2" ht="14.25" customHeight="1" x14ac:dyDescent="0.25">
      <c r="A175" s="7"/>
      <c r="B175" s="8"/>
    </row>
    <row r="176" spans="1:2" ht="14.25" customHeight="1" x14ac:dyDescent="0.25">
      <c r="A176" s="5"/>
      <c r="B176" s="6"/>
    </row>
    <row r="177" spans="1:2" ht="14.25" customHeight="1" x14ac:dyDescent="0.25">
      <c r="A177" s="7"/>
      <c r="B177" s="8"/>
    </row>
    <row r="178" spans="1:2" ht="14.25" customHeight="1" x14ac:dyDescent="0.25">
      <c r="A178" s="5"/>
      <c r="B178" s="6"/>
    </row>
    <row r="179" spans="1:2" ht="14.25" customHeight="1" x14ac:dyDescent="0.25">
      <c r="A179" s="7"/>
      <c r="B179" s="8"/>
    </row>
    <row r="180" spans="1:2" ht="14.25" customHeight="1" x14ac:dyDescent="0.25">
      <c r="A180" s="5"/>
      <c r="B180" s="6"/>
    </row>
    <row r="181" spans="1:2" ht="14.25" customHeight="1" x14ac:dyDescent="0.25">
      <c r="A181" s="7"/>
      <c r="B181" s="8"/>
    </row>
  </sheetData>
  <pageMargins left="0.7" right="0.7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FA88-48D8-434E-B221-49531691EAC2}">
  <sheetPr codeName="Leht1"/>
  <dimension ref="A2:C11"/>
  <sheetViews>
    <sheetView workbookViewId="0">
      <selection activeCell="B11" sqref="B11"/>
    </sheetView>
  </sheetViews>
  <sheetFormatPr defaultRowHeight="15" customHeight="1" x14ac:dyDescent="0.25"/>
  <cols>
    <col min="1" max="1" width="30.28515625" customWidth="1"/>
    <col min="2" max="2" width="9" customWidth="1"/>
    <col min="3" max="3" width="12.28515625" customWidth="1"/>
  </cols>
  <sheetData>
    <row r="2" spans="1:3" ht="15" customHeight="1" x14ac:dyDescent="0.25">
      <c r="A2" s="108" t="s">
        <v>117</v>
      </c>
      <c r="B2" s="115">
        <f>C2/C11</f>
        <v>0.11470389060991711</v>
      </c>
      <c r="C2" s="111">
        <v>1783587</v>
      </c>
    </row>
    <row r="3" spans="1:3" ht="15" customHeight="1" x14ac:dyDescent="0.25">
      <c r="A3" s="109" t="s">
        <v>156</v>
      </c>
      <c r="B3" s="115">
        <f>C3/C11</f>
        <v>3.4219771838176041E-4</v>
      </c>
      <c r="C3" s="112">
        <v>5321</v>
      </c>
    </row>
    <row r="4" spans="1:3" ht="15" customHeight="1" x14ac:dyDescent="0.25">
      <c r="A4" s="110" t="s">
        <v>119</v>
      </c>
      <c r="B4" s="115">
        <f>C4/C11</f>
        <v>2.0630322923774348E-2</v>
      </c>
      <c r="C4" s="111">
        <v>320791</v>
      </c>
    </row>
    <row r="5" spans="1:3" ht="15" customHeight="1" x14ac:dyDescent="0.25">
      <c r="A5" s="108" t="s">
        <v>123</v>
      </c>
      <c r="B5" s="115">
        <f>C5/C11</f>
        <v>5.7931739240322348E-2</v>
      </c>
      <c r="C5" s="113">
        <v>900809</v>
      </c>
    </row>
    <row r="6" spans="1:3" ht="15" customHeight="1" x14ac:dyDescent="0.25">
      <c r="A6" s="108" t="s">
        <v>72</v>
      </c>
      <c r="B6" s="115">
        <f>C6/C11</f>
        <v>2.8620874382375244E-2</v>
      </c>
      <c r="C6" s="113">
        <v>445040</v>
      </c>
    </row>
    <row r="7" spans="1:3" ht="15" customHeight="1" x14ac:dyDescent="0.25">
      <c r="A7" s="108" t="s">
        <v>128</v>
      </c>
      <c r="B7" s="115">
        <f>C7/C11</f>
        <v>5.1285926419451702E-3</v>
      </c>
      <c r="C7" s="113">
        <v>79747</v>
      </c>
    </row>
    <row r="8" spans="1:3" ht="15" customHeight="1" x14ac:dyDescent="0.25">
      <c r="A8" s="108" t="s">
        <v>132</v>
      </c>
      <c r="B8" s="115">
        <f>C8/C11</f>
        <v>0.10604978041080447</v>
      </c>
      <c r="C8" s="113">
        <v>1649020</v>
      </c>
    </row>
    <row r="9" spans="1:3" ht="15" customHeight="1" x14ac:dyDescent="0.25">
      <c r="A9" s="108" t="s">
        <v>135</v>
      </c>
      <c r="B9" s="115">
        <f>C9/C11</f>
        <v>0.51776675633734615</v>
      </c>
      <c r="C9" s="113">
        <v>8051009</v>
      </c>
    </row>
    <row r="10" spans="1:3" ht="15" customHeight="1" x14ac:dyDescent="0.25">
      <c r="A10" s="108" t="s">
        <v>137</v>
      </c>
      <c r="B10" s="115">
        <f>C10/C11</f>
        <v>0.14882584573513344</v>
      </c>
      <c r="C10" s="111">
        <v>2314166</v>
      </c>
    </row>
    <row r="11" spans="1:3" ht="15" customHeight="1" x14ac:dyDescent="0.25">
      <c r="B11" s="114">
        <f>SUM(B2:B10)</f>
        <v>1</v>
      </c>
      <c r="C11" s="100">
        <f>SUM(C2:C10)</f>
        <v>15549490</v>
      </c>
    </row>
  </sheetData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614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6145" r:id="rId4" name="Control 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02D82-4F09-4325-AD0C-32552871EFAE}">
  <dimension ref="A1:B9"/>
  <sheetViews>
    <sheetView workbookViewId="0">
      <selection activeCell="B22" sqref="B22"/>
    </sheetView>
  </sheetViews>
  <sheetFormatPr defaultRowHeight="15.75" customHeight="1" x14ac:dyDescent="0.25"/>
  <cols>
    <col min="1" max="1" width="59.7109375" customWidth="1"/>
    <col min="2" max="2" width="11.7109375" customWidth="1"/>
  </cols>
  <sheetData>
    <row r="1" spans="1:2" ht="15.75" customHeight="1" x14ac:dyDescent="0.25">
      <c r="A1" s="11"/>
      <c r="B1" s="13"/>
    </row>
    <row r="2" spans="1:2" ht="15.75" customHeight="1" x14ac:dyDescent="0.25">
      <c r="A2" s="12"/>
      <c r="B2" s="10"/>
    </row>
    <row r="3" spans="1:2" ht="15.75" customHeight="1" x14ac:dyDescent="0.25">
      <c r="A3" s="9"/>
      <c r="B3" s="10"/>
    </row>
    <row r="4" spans="1:2" ht="15.75" customHeight="1" x14ac:dyDescent="0.25">
      <c r="A4" s="12"/>
      <c r="B4" s="10"/>
    </row>
    <row r="5" spans="1:2" ht="15.75" customHeight="1" x14ac:dyDescent="0.25">
      <c r="A5" s="9"/>
      <c r="B5" s="10"/>
    </row>
    <row r="6" spans="1:2" ht="15.75" customHeight="1" x14ac:dyDescent="0.25">
      <c r="A6" s="12"/>
      <c r="B6" s="10"/>
    </row>
    <row r="7" spans="1:2" ht="15.75" customHeight="1" x14ac:dyDescent="0.25">
      <c r="A7" s="9"/>
      <c r="B7" s="10"/>
    </row>
    <row r="8" spans="1:2" ht="15.75" customHeight="1" x14ac:dyDescent="0.25">
      <c r="A8" s="12"/>
      <c r="B8" s="10"/>
    </row>
    <row r="9" spans="1:2" ht="15.75" customHeight="1" x14ac:dyDescent="0.25">
      <c r="A9" s="9"/>
      <c r="B9" s="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79C34-42C1-4751-AD4C-A5D5231F6867}">
  <dimension ref="A1:J16"/>
  <sheetViews>
    <sheetView workbookViewId="0">
      <selection activeCell="C25" sqref="C25"/>
    </sheetView>
  </sheetViews>
  <sheetFormatPr defaultRowHeight="14.25" customHeight="1" x14ac:dyDescent="0.25"/>
  <cols>
    <col min="1" max="1" width="53.7109375" customWidth="1"/>
    <col min="2" max="2" width="9.7109375" bestFit="1" customWidth="1"/>
  </cols>
  <sheetData>
    <row r="1" spans="1:10" ht="14.25" customHeight="1" x14ac:dyDescent="0.25">
      <c r="A1" s="9"/>
      <c r="B1" s="10"/>
    </row>
    <row r="2" spans="1:10" ht="14.25" customHeight="1" x14ac:dyDescent="0.25">
      <c r="A2" s="28"/>
      <c r="B2" s="10"/>
    </row>
    <row r="3" spans="1:10" ht="14.25" customHeight="1" x14ac:dyDescent="0.25">
      <c r="A3" s="9"/>
      <c r="B3" s="10"/>
    </row>
    <row r="4" spans="1:10" ht="14.25" customHeight="1" x14ac:dyDescent="0.25">
      <c r="A4" s="28"/>
      <c r="B4" s="9"/>
    </row>
    <row r="5" spans="1:10" ht="14.25" customHeight="1" x14ac:dyDescent="0.25">
      <c r="A5" s="9"/>
      <c r="B5" s="9"/>
    </row>
    <row r="6" spans="1:10" ht="14.25" customHeight="1" x14ac:dyDescent="0.25">
      <c r="A6" s="28"/>
      <c r="B6" s="10"/>
      <c r="J6" s="15"/>
    </row>
    <row r="7" spans="1:10" ht="14.25" customHeight="1" x14ac:dyDescent="0.25">
      <c r="A7" s="9"/>
      <c r="B7" s="10"/>
    </row>
    <row r="8" spans="1:10" ht="14.25" customHeight="1" x14ac:dyDescent="0.25">
      <c r="A8" s="28"/>
      <c r="B8" s="10"/>
    </row>
    <row r="9" spans="1:10" ht="14.25" customHeight="1" x14ac:dyDescent="0.25">
      <c r="A9" s="9"/>
      <c r="B9" s="10"/>
    </row>
    <row r="10" spans="1:10" ht="14.25" customHeight="1" x14ac:dyDescent="0.25">
      <c r="A10" s="28"/>
      <c r="B10" s="10"/>
    </row>
    <row r="11" spans="1:10" ht="14.25" customHeight="1" x14ac:dyDescent="0.25">
      <c r="A11" s="9"/>
      <c r="B11" s="10"/>
    </row>
    <row r="12" spans="1:10" ht="14.25" customHeight="1" x14ac:dyDescent="0.25">
      <c r="A12" s="9"/>
      <c r="B12" s="10"/>
    </row>
    <row r="13" spans="1:10" ht="14.25" customHeight="1" x14ac:dyDescent="0.25">
      <c r="A13" s="28"/>
      <c r="B13" s="10"/>
    </row>
    <row r="14" spans="1:10" ht="14.25" customHeight="1" x14ac:dyDescent="0.3">
      <c r="A14" s="9"/>
      <c r="B14" s="10"/>
      <c r="C14" s="2"/>
    </row>
    <row r="15" spans="1:10" ht="14.25" customHeight="1" x14ac:dyDescent="0.25">
      <c r="A15" s="28"/>
      <c r="B15" s="10"/>
    </row>
    <row r="16" spans="1:10" ht="14.25" customHeight="1" x14ac:dyDescent="0.25">
      <c r="A16" s="9"/>
      <c r="B1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13</vt:i4>
      </vt:variant>
    </vt:vector>
  </HeadingPairs>
  <TitlesOfParts>
    <vt:vector size="13" baseType="lpstr">
      <vt:lpstr>2023 a eelarve projekt</vt:lpstr>
      <vt:lpstr>2025 eelarve eelnõu</vt:lpstr>
      <vt:lpstr>Leht1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Eva-Mai Saard</dc:creator>
  <cp:lastModifiedBy>Külli Mõttus</cp:lastModifiedBy>
  <cp:lastPrinted>2024-09-09T12:09:02Z</cp:lastPrinted>
  <dcterms:created xsi:type="dcterms:W3CDTF">2018-01-10T11:23:16Z</dcterms:created>
  <dcterms:modified xsi:type="dcterms:W3CDTF">2025-02-07T09:54:11Z</dcterms:modified>
</cp:coreProperties>
</file>