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4ba5afd9bd88311/Töölaud/1 KuLLI/2022/Eelarve 2022/"/>
    </mc:Choice>
  </mc:AlternateContent>
  <xr:revisionPtr revIDLastSave="41" documentId="8_{58CEA529-D6F2-4A1D-B821-36D33E7A64A0}" xr6:coauthVersionLast="47" xr6:coauthVersionMax="47" xr10:uidLastSave="{5B25CBFA-8481-4A28-8274-CF749D653E89}"/>
  <bookViews>
    <workbookView xWindow="1065" yWindow="390" windowWidth="14025" windowHeight="15570" xr2:uid="{00000000-000D-0000-FFFF-FFFF00000000}"/>
  </bookViews>
  <sheets>
    <sheet name="Eelarve projekt 2022" sheetId="1" r:id="rId1"/>
    <sheet name="0" sheetId="2" r:id="rId2"/>
    <sheet name="1" sheetId="4" r:id="rId3"/>
    <sheet name="2" sheetId="5" r:id="rId4"/>
    <sheet name="3" sheetId="3" r:id="rId5"/>
  </sheets>
  <definedNames>
    <definedName name="_xlnm._FilterDatabase" localSheetId="1" hidden="1">'0'!$A$23:$B$124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 l="1"/>
  <c r="D58" i="1"/>
  <c r="D117" i="1"/>
  <c r="D96" i="1"/>
  <c r="F62" i="1"/>
  <c r="D41" i="1"/>
  <c r="I3" i="1" l="1"/>
  <c r="C179" i="1"/>
  <c r="C155" i="1"/>
  <c r="C117" i="1"/>
  <c r="C111" i="1"/>
  <c r="C96" i="1"/>
  <c r="C88" i="1"/>
  <c r="C80" i="1"/>
  <c r="C77" i="1"/>
  <c r="C69" i="1"/>
  <c r="C58" i="1"/>
  <c r="C41" i="1"/>
  <c r="C36" i="1"/>
  <c r="C31" i="1"/>
  <c r="C30" i="1" s="1"/>
  <c r="C16" i="1"/>
  <c r="C12" i="1"/>
  <c r="C8" i="1"/>
  <c r="C7" i="1" l="1"/>
  <c r="C40" i="1" s="1"/>
  <c r="C57" i="1" s="1"/>
  <c r="C63" i="1" s="1"/>
  <c r="C192" i="1"/>
  <c r="F11" i="1"/>
  <c r="F10" i="1"/>
  <c r="D69" i="1"/>
  <c r="I80" i="1" s="1"/>
  <c r="F70" i="1" l="1"/>
  <c r="F71" i="1"/>
  <c r="F72" i="1"/>
  <c r="F73" i="1"/>
  <c r="F74" i="1"/>
  <c r="F75" i="1"/>
  <c r="F76" i="1"/>
  <c r="F78" i="1"/>
  <c r="F79" i="1"/>
  <c r="F81" i="1"/>
  <c r="F82" i="1"/>
  <c r="F83" i="1"/>
  <c r="F84" i="1"/>
  <c r="F85" i="1"/>
  <c r="F86" i="1"/>
  <c r="F87" i="1"/>
  <c r="F89" i="1"/>
  <c r="F90" i="1"/>
  <c r="F91" i="1"/>
  <c r="F92" i="1"/>
  <c r="F93" i="1"/>
  <c r="F94" i="1"/>
  <c r="F95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2" i="1"/>
  <c r="F113" i="1"/>
  <c r="F114" i="1"/>
  <c r="F115" i="1"/>
  <c r="F116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80" i="1"/>
  <c r="F181" i="1"/>
  <c r="F182" i="1"/>
  <c r="F183" i="1"/>
  <c r="F184" i="1"/>
  <c r="F185" i="1"/>
  <c r="F187" i="1"/>
  <c r="F188" i="1"/>
  <c r="F189" i="1"/>
  <c r="F190" i="1"/>
  <c r="F191" i="1"/>
  <c r="F9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2" i="1"/>
  <c r="F33" i="1"/>
  <c r="F34" i="1"/>
  <c r="F35" i="1"/>
  <c r="F37" i="1"/>
  <c r="F38" i="1"/>
  <c r="F39" i="1"/>
  <c r="F42" i="1"/>
  <c r="F43" i="1"/>
  <c r="F44" i="1"/>
  <c r="F45" i="1"/>
  <c r="F48" i="1"/>
  <c r="F49" i="1"/>
  <c r="F50" i="1"/>
  <c r="F51" i="1"/>
  <c r="F52" i="1"/>
  <c r="F53" i="1"/>
  <c r="F54" i="1"/>
  <c r="F55" i="1"/>
  <c r="F56" i="1"/>
  <c r="F59" i="1"/>
  <c r="F61" i="1"/>
  <c r="F63" i="1"/>
  <c r="D36" i="1" l="1"/>
  <c r="F36" i="1" l="1"/>
  <c r="D155" i="1" l="1"/>
  <c r="F155" i="1" l="1"/>
  <c r="I87" i="1"/>
  <c r="F69" i="1"/>
  <c r="F58" i="1"/>
  <c r="D8" i="1" l="1"/>
  <c r="D12" i="1"/>
  <c r="D16" i="1"/>
  <c r="D7" i="1" s="1"/>
  <c r="D31" i="1"/>
  <c r="D30" i="1" s="1"/>
  <c r="E56" i="1" s="1"/>
  <c r="D77" i="1"/>
  <c r="D80" i="1"/>
  <c r="I82" i="1" s="1"/>
  <c r="D88" i="1"/>
  <c r="D111" i="1"/>
  <c r="D179" i="1"/>
  <c r="F179" i="1" l="1"/>
  <c r="I88" i="1"/>
  <c r="F88" i="1"/>
  <c r="I83" i="1"/>
  <c r="F117" i="1"/>
  <c r="I86" i="1"/>
  <c r="F111" i="1"/>
  <c r="I85" i="1"/>
  <c r="F96" i="1"/>
  <c r="I84" i="1"/>
  <c r="F16" i="1"/>
  <c r="I5" i="1"/>
  <c r="F77" i="1"/>
  <c r="I81" i="1"/>
  <c r="F12" i="1"/>
  <c r="I4" i="1"/>
  <c r="F8" i="1"/>
  <c r="I2" i="1"/>
  <c r="F41" i="1"/>
  <c r="G39" i="1"/>
  <c r="H39" i="1" s="1"/>
  <c r="F80" i="1"/>
  <c r="D192" i="1"/>
  <c r="F31" i="1"/>
  <c r="F30" i="1"/>
  <c r="F7" i="1"/>
  <c r="E193" i="1" l="1"/>
  <c r="F192" i="1"/>
  <c r="D40" i="1"/>
  <c r="D57" i="1" l="1"/>
  <c r="F40" i="1"/>
  <c r="F57" i="1" l="1"/>
</calcChain>
</file>

<file path=xl/sharedStrings.xml><?xml version="1.0" encoding="utf-8"?>
<sst xmlns="http://schemas.openxmlformats.org/spreadsheetml/2006/main" count="336" uniqueCount="245">
  <si>
    <t>Kirje nimetus</t>
  </si>
  <si>
    <t>PÕHITEGEVUSE TULUD KOKKU</t>
  </si>
  <si>
    <t>Maksutulud</t>
  </si>
  <si>
    <t>Füüsilise isiku tulumaks</t>
  </si>
  <si>
    <t>Maamaks</t>
  </si>
  <si>
    <t>Tulud kaupade ja teenuste müügist</t>
  </si>
  <si>
    <t>Saadud toetused tegevuskuludeks</t>
  </si>
  <si>
    <t>Tasandusfond</t>
  </si>
  <si>
    <t xml:space="preserve">Toetusfond </t>
  </si>
  <si>
    <t>Muud saadud toetused tegevuskuludeks</t>
  </si>
  <si>
    <t>Sihtfinantseerimine tegevuskuludeks</t>
  </si>
  <si>
    <t>Mittesihtotstarbelised toetused</t>
  </si>
  <si>
    <t xml:space="preserve">Muud tegevustulud </t>
  </si>
  <si>
    <t>Maardlate kaevandamisõiguse tasu</t>
  </si>
  <si>
    <t>Kohaliku tähtsusega maardlate kaevandamisõiguse tasu</t>
  </si>
  <si>
    <t>Tasu üleriigilise tähtsusega maardlatest väljapumbatud kaevandus- ja karjäärivee erikasutusest</t>
  </si>
  <si>
    <t>Laekumine vee erikasutusest</t>
  </si>
  <si>
    <t>Saastetasud ja keskkonnale tekitatud kahju hüvitis</t>
  </si>
  <si>
    <t>Trahvid</t>
  </si>
  <si>
    <t>Muud tulud varadelt</t>
  </si>
  <si>
    <t>Tulud varude müügist</t>
  </si>
  <si>
    <t xml:space="preserve">Muud tulud </t>
  </si>
  <si>
    <t>PÕHITEGEVUSE KULUD KOKKU</t>
  </si>
  <si>
    <t>Antud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</si>
  <si>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</si>
  <si>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</si>
  <si>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</si>
  <si>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Muud tegevuskulud</t>
  </si>
  <si>
    <t>Tööjõukulud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</si>
  <si>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</si>
  <si>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</si>
  <si>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</si>
  <si>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</si>
  <si>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</si>
  <si>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</si>
  <si>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</si>
  <si>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</si>
  <si>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Osaluste müük (+)</t>
  </si>
  <si>
    <t>Osaluste soetus (-)</t>
  </si>
  <si>
    <t>Muude aktsiate ja osade müük (+)</t>
  </si>
  <si>
    <t>Muude aktsiate ja osade soetus (-)</t>
  </si>
  <si>
    <t>Tagasilaekuvad laenud (+)</t>
  </si>
  <si>
    <t>Antavad laenud (-)</t>
  </si>
  <si>
    <t>Finantstkulud (-)</t>
  </si>
  <si>
    <t>EELARVE TULEM (ÜLEJÄÄK (+) / PUUDUJÄÄK (-))</t>
  </si>
  <si>
    <t>FINANTSEERIMISTEGEVUS</t>
  </si>
  <si>
    <t>Kohustuste võtmine (+)</t>
  </si>
  <si>
    <t>Kohustuste tasumine (-)</t>
  </si>
  <si>
    <t>LIKVIIDSETE VARADE MUUTUS (+ suurenemine, - vähenemine)</t>
  </si>
  <si>
    <t>10</t>
  </si>
  <si>
    <t>tunnus</t>
  </si>
  <si>
    <t>01111</t>
  </si>
  <si>
    <t>01112</t>
  </si>
  <si>
    <t>Reservfond</t>
  </si>
  <si>
    <t>01114</t>
  </si>
  <si>
    <t>Muud üldised teenused</t>
  </si>
  <si>
    <t>01330</t>
  </si>
  <si>
    <t>01700</t>
  </si>
  <si>
    <t>01800</t>
  </si>
  <si>
    <t>Üldiseloomuga ülekanded valitsussektoris</t>
  </si>
  <si>
    <t>04210</t>
  </si>
  <si>
    <t>04510</t>
  </si>
  <si>
    <t>04710</t>
  </si>
  <si>
    <t>Kaubandus ja laondus</t>
  </si>
  <si>
    <t>Turism</t>
  </si>
  <si>
    <t>04730</t>
  </si>
  <si>
    <t>04740</t>
  </si>
  <si>
    <t>05100</t>
  </si>
  <si>
    <t>05101</t>
  </si>
  <si>
    <t>05600</t>
  </si>
  <si>
    <t>Muu keskkonnakaitse (sh keskkonnakaitse haldus)</t>
  </si>
  <si>
    <t>06300</t>
  </si>
  <si>
    <t>Elamu- ja kommunaalmajandus</t>
  </si>
  <si>
    <t>06605</t>
  </si>
  <si>
    <t>07210</t>
  </si>
  <si>
    <t>07240</t>
  </si>
  <si>
    <t>07600</t>
  </si>
  <si>
    <t>08102</t>
  </si>
  <si>
    <t>08103</t>
  </si>
  <si>
    <t>08107</t>
  </si>
  <si>
    <t>Abja Noortekeskus</t>
  </si>
  <si>
    <t>Mõisaküla Noortekeskus</t>
  </si>
  <si>
    <t>08109</t>
  </si>
  <si>
    <t>Abja Raamatukogu</t>
  </si>
  <si>
    <t>Kamara Raamatukogu</t>
  </si>
  <si>
    <t>Halliste Raamatukogu</t>
  </si>
  <si>
    <t>08202</t>
  </si>
  <si>
    <t>Abja Kultuurimaja</t>
  </si>
  <si>
    <t>Karksi-Nuia Kultuurikeskus</t>
  </si>
  <si>
    <t>Mõisaküla Kultuurimaja</t>
  </si>
  <si>
    <t>Kaarli Rahvamaja</t>
  </si>
  <si>
    <t>Uue-Kariste Rahvamaja</t>
  </si>
  <si>
    <t>08203</t>
  </si>
  <si>
    <t>08300</t>
  </si>
  <si>
    <t>08400</t>
  </si>
  <si>
    <t>Religiooni- ja muud ühiskonnateenused Halliste</t>
  </si>
  <si>
    <t>09110</t>
  </si>
  <si>
    <t>09212</t>
  </si>
  <si>
    <t>Halliste Põhikool</t>
  </si>
  <si>
    <t>09500</t>
  </si>
  <si>
    <t>Abja Päevakeskus</t>
  </si>
  <si>
    <t>09510</t>
  </si>
  <si>
    <t>Abja Muusikakool</t>
  </si>
  <si>
    <t>Karksi-Nuia Muusikakool</t>
  </si>
  <si>
    <t>09600</t>
  </si>
  <si>
    <t>09601</t>
  </si>
  <si>
    <t>09602</t>
  </si>
  <si>
    <t>Muu puuetega inimeste sotsiaalne kaitse</t>
  </si>
  <si>
    <t>10121</t>
  </si>
  <si>
    <t>10200</t>
  </si>
  <si>
    <t>10402</t>
  </si>
  <si>
    <t>Muu perekondade ja laste sotsiaalne kaitse</t>
  </si>
  <si>
    <t>Riiklik toimetulekutoetus</t>
  </si>
  <si>
    <t>10701</t>
  </si>
  <si>
    <t>10900</t>
  </si>
  <si>
    <t>PÕHITEGEVUSE KULUDE JA INVESTEERIMISTEGEVUSE VÄLJAMINEKUTE JAOTUS TEGEVUSALADE JÄRGI</t>
  </si>
  <si>
    <t>01</t>
  </si>
  <si>
    <t>Üldised valitsussektori teenused</t>
  </si>
  <si>
    <t>04</t>
  </si>
  <si>
    <t>Majandus</t>
  </si>
  <si>
    <t>Põllumajandus</t>
  </si>
  <si>
    <t>Maanteetransport (vallateede- ja tänavate korrashoid)</t>
  </si>
  <si>
    <t>05</t>
  </si>
  <si>
    <t>Keskkonnakaitse</t>
  </si>
  <si>
    <t>Jäätmekäitlus (prügivedu)</t>
  </si>
  <si>
    <t>06</t>
  </si>
  <si>
    <t>Hulkuvate loomadega seotud tegevus</t>
  </si>
  <si>
    <t>07</t>
  </si>
  <si>
    <t>Tervishoid</t>
  </si>
  <si>
    <t>Ambulatoorsed teenused (kiirabi)</t>
  </si>
  <si>
    <t>Muu tervishoid, sh. tervishoiu haldamine</t>
  </si>
  <si>
    <t>08</t>
  </si>
  <si>
    <t>Vabaaeg, kultuur ja religioon</t>
  </si>
  <si>
    <t>Abja Gümnaasiumi ujula</t>
  </si>
  <si>
    <t>09</t>
  </si>
  <si>
    <t>Haridus</t>
  </si>
  <si>
    <t>Eelharidus (lasteaiad)- kohamaksud</t>
  </si>
  <si>
    <t>Sotsiaalne kaitse</t>
  </si>
  <si>
    <t>Muu sotsiaalne kaitse, sh. sotsiaalse kaitse haldus</t>
  </si>
  <si>
    <t>4,5,6</t>
  </si>
  <si>
    <t>5,6</t>
  </si>
  <si>
    <t xml:space="preserve">08102 </t>
  </si>
  <si>
    <t xml:space="preserve">08201 </t>
  </si>
  <si>
    <t>Abja Spordi- ja Tervisekeskus</t>
  </si>
  <si>
    <t>Mõisaküla Raamatukogu</t>
  </si>
  <si>
    <t>Õisu Raamatukogu</t>
  </si>
  <si>
    <t>Halliste kultuuriüritused</t>
  </si>
  <si>
    <t>Mõisaküla Kool</t>
  </si>
  <si>
    <t xml:space="preserve">Abja Gümnaasium </t>
  </si>
  <si>
    <t>August Kitzbergi nimeline Gümnaasium</t>
  </si>
  <si>
    <t>Abja Õpilaskodu</t>
  </si>
  <si>
    <t>09800</t>
  </si>
  <si>
    <t>Muu haridus, sh hariduse haldus</t>
  </si>
  <si>
    <t>Polli Hooldekodu</t>
  </si>
  <si>
    <t>10201</t>
  </si>
  <si>
    <t>10400</t>
  </si>
  <si>
    <t>Kokku</t>
  </si>
  <si>
    <t>03</t>
  </si>
  <si>
    <t>Avalik kord ja julgeolek</t>
  </si>
  <si>
    <t>03200</t>
  </si>
  <si>
    <t>Päästeteenused Karksi</t>
  </si>
  <si>
    <t>Päästeteenused Mõisaküla</t>
  </si>
  <si>
    <t>06400</t>
  </si>
  <si>
    <t>Abja saun</t>
  </si>
  <si>
    <t>Mõisaküla saun</t>
  </si>
  <si>
    <t>Muu elamu- ja kommunaalmajanduse tegevus Abja</t>
  </si>
  <si>
    <t>Muu elamu- ja kommunaalmajanduse tegevus Mõisaküla</t>
  </si>
  <si>
    <t>Muu elamu- ja kommunaalmajanduse tegevus Halliste</t>
  </si>
  <si>
    <t>Muu elamu- ja kommunaalmajanduse tegevus Karksi</t>
  </si>
  <si>
    <t>Halliste kalmistu</t>
  </si>
  <si>
    <t>Abja kalmistu</t>
  </si>
  <si>
    <t>Karksi-Nuia Noortekeskus</t>
  </si>
  <si>
    <t>Karksi Vallahooldus</t>
  </si>
  <si>
    <t>Saadud tegevustoetused</t>
  </si>
  <si>
    <t>04600</t>
  </si>
  <si>
    <t>Mulgi Kultuuriinstituut</t>
  </si>
  <si>
    <t>Karksi-Nuia Raamatukogu</t>
  </si>
  <si>
    <t>Projekt "500 kodu korda"</t>
  </si>
  <si>
    <t xml:space="preserve">Avalike alade puhastus Abja </t>
  </si>
  <si>
    <t>Avalike alade puhastus Karksi</t>
  </si>
  <si>
    <t>Avalike alade puhastus Halliste</t>
  </si>
  <si>
    <t>Tänavavalgustus</t>
  </si>
  <si>
    <t>Karksi-Nuia saun</t>
  </si>
  <si>
    <t>Perearstikeskus Mõisaküla</t>
  </si>
  <si>
    <t>Ülevallalised sporditoetused ja üritused</t>
  </si>
  <si>
    <t>Seltsid</t>
  </si>
  <si>
    <t>Kohamaksud teistele omavalitsustele üldhariduskoolid</t>
  </si>
  <si>
    <t>Koolitransport</t>
  </si>
  <si>
    <t>Eakate sünnipäevad ja tähtpäevade tähistamine</t>
  </si>
  <si>
    <t>Veevarustus</t>
  </si>
  <si>
    <t>Puhkepargid ja -baasid</t>
  </si>
  <si>
    <t>Huvikoolid- kohamaksud teistele omavalitsustele</t>
  </si>
  <si>
    <t>Hooldekodude kohamaksud</t>
  </si>
  <si>
    <t xml:space="preserve">Osalustasud spordikoolides </t>
  </si>
  <si>
    <t>Postipunktid</t>
  </si>
  <si>
    <t>Halliste jõusaal</t>
  </si>
  <si>
    <t>01600</t>
  </si>
  <si>
    <t>04110</t>
  </si>
  <si>
    <t>Alustava ettevõtte toetus</t>
  </si>
  <si>
    <t>Valimised</t>
  </si>
  <si>
    <t>Koolitoit Abja Gümnaasium</t>
  </si>
  <si>
    <t>Koolitoit A. Kitzbergi nimeline Gümnaasium</t>
  </si>
  <si>
    <t>Koolitoit Halliste Kool</t>
  </si>
  <si>
    <t>Koolitoit Mõisaküla Kool</t>
  </si>
  <si>
    <t>Laenude teenindamine</t>
  </si>
  <si>
    <t>Vallavolikogu</t>
  </si>
  <si>
    <t>Vallavalitsus</t>
  </si>
  <si>
    <t>Üldmajanduslikud arendusprojektid</t>
  </si>
  <si>
    <t>Avalike alade puhastus Mõisaküla (Mõisaküla linnahooldus)</t>
  </si>
  <si>
    <t xml:space="preserve">Abja-Paluoja Esmatasandi Tervisekeskus </t>
  </si>
  <si>
    <t>Karksi-Nuia Esmatasandi Tervisekeskus</t>
  </si>
  <si>
    <t>Karksi-Nuia Spordikool</t>
  </si>
  <si>
    <t>Halliste Rahvamaja</t>
  </si>
  <si>
    <t>Tuhalaane Külamaja</t>
  </si>
  <si>
    <t>Lilli Külamaja</t>
  </si>
  <si>
    <t>Karksi Külamaja</t>
  </si>
  <si>
    <t>Abja Muuseum</t>
  </si>
  <si>
    <t>Halliste Muuseum</t>
  </si>
  <si>
    <t>Mõisaküla Muuseum</t>
  </si>
  <si>
    <t>Ajaleht Mulgi Sõna</t>
  </si>
  <si>
    <t>Abja Lasteaed</t>
  </si>
  <si>
    <t>Karksi-Nuia Lasteaed</t>
  </si>
  <si>
    <t>Mõisaküla Lasteaed</t>
  </si>
  <si>
    <t>Halliste Lasteaed</t>
  </si>
  <si>
    <t>Õisu Lasteaed</t>
  </si>
  <si>
    <t>Antud laenud (-)</t>
  </si>
  <si>
    <t>Kultuurikoordinaator</t>
  </si>
  <si>
    <t>Muu huviharidus Mulgi vald</t>
  </si>
  <si>
    <t>Kodukohandus</t>
  </si>
  <si>
    <t>Asendus- ja järelhooldus</t>
  </si>
  <si>
    <t>08207</t>
  </si>
  <si>
    <t>Muinsuskaitse</t>
  </si>
  <si>
    <t>Halliste noortetoad</t>
  </si>
  <si>
    <t>Karksi-Nuia eakate päevatuba</t>
  </si>
  <si>
    <t>Mõisaküla Hoolekandekeskus</t>
  </si>
  <si>
    <t>kontrollrida</t>
  </si>
  <si>
    <t>muutus vs 2020</t>
  </si>
  <si>
    <t>Esialgne eelarve 2021</t>
  </si>
  <si>
    <t>MULGI VALLA 2022 AASTA EELARVE PROJEKT</t>
  </si>
  <si>
    <t>Eelarve summa 2022</t>
  </si>
  <si>
    <t>Põhivara soetuseks saadav sihtfinantseerimine(+) jäägid</t>
  </si>
  <si>
    <t>Nõuete ja kohustiste saldode muutus</t>
  </si>
  <si>
    <t>Kohustuste võtmine (+) 2021 a väljavõtmata laenuosa</t>
  </si>
  <si>
    <t>Karksi-Nuia Muuseum</t>
  </si>
  <si>
    <t>Karksi-Nuia sotsiaalkorteritega elumaja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</si>
</sst>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_€"/>
    <numFmt numFmtId="166" formatCode="#,##0\ _€"/>
  </numFmts>
  <fonts count="2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3.5"/>
      <color theme="1"/>
      <name val="Calibri"/>
      <family val="2"/>
      <charset val="186"/>
      <scheme val="minor"/>
    </font>
    <font>
      <b/>
      <sz val="7.5"/>
      <color theme="1"/>
      <name val="Calibri"/>
      <family val="2"/>
      <charset val="186"/>
      <scheme val="minor"/>
    </font>
    <font>
      <sz val="7.5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rgb="FF000000"/>
      <name val="Times New Roman"/>
      <family val="1"/>
    </font>
    <font>
      <sz val="11"/>
      <name val="Arial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9" fontId="10" fillId="0" borderId="0" applyFont="0" applyFill="0" applyBorder="0" applyAlignment="0" applyProtection="0"/>
    <xf numFmtId="0" fontId="22" fillId="0" borderId="0"/>
  </cellStyleXfs>
  <cellXfs count="134">
    <xf numFmtId="0" fontId="0" fillId="0" borderId="0" xfId="0"/>
    <xf numFmtId="0" fontId="7" fillId="0" borderId="0" xfId="0" applyFont="1"/>
    <xf numFmtId="1" fontId="0" fillId="0" borderId="0" xfId="0" applyNumberFormat="1"/>
    <xf numFmtId="0" fontId="9" fillId="0" borderId="0" xfId="2" applyFont="1"/>
    <xf numFmtId="0" fontId="8" fillId="0" borderId="0" xfId="0" applyFont="1"/>
    <xf numFmtId="164" fontId="8" fillId="0" borderId="0" xfId="0" applyNumberFormat="1" applyFont="1"/>
    <xf numFmtId="164" fontId="0" fillId="0" borderId="0" xfId="0" applyNumberFormat="1"/>
    <xf numFmtId="0" fontId="8" fillId="0" borderId="0" xfId="0" quotePrefix="1" applyFont="1"/>
    <xf numFmtId="0" fontId="5" fillId="0" borderId="0" xfId="0" applyFont="1"/>
    <xf numFmtId="0" fontId="6" fillId="0" borderId="0" xfId="0" applyFont="1"/>
    <xf numFmtId="0" fontId="2" fillId="0" borderId="0" xfId="0" applyFont="1"/>
    <xf numFmtId="1" fontId="6" fillId="0" borderId="0" xfId="0" applyNumberFormat="1" applyFont="1"/>
    <xf numFmtId="1" fontId="5" fillId="0" borderId="0" xfId="0" applyNumberFormat="1" applyFont="1"/>
    <xf numFmtId="0" fontId="0" fillId="0" borderId="0" xfId="0" quotePrefix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" fontId="7" fillId="0" borderId="0" xfId="0" applyNumberFormat="1" applyFont="1"/>
    <xf numFmtId="0" fontId="0" fillId="0" borderId="0" xfId="0" applyAlignment="1">
      <alignment horizontal="left" wrapText="1"/>
    </xf>
    <xf numFmtId="1" fontId="6" fillId="0" borderId="0" xfId="0" applyNumberFormat="1" applyFont="1" applyAlignment="1">
      <alignment wrapText="1"/>
    </xf>
    <xf numFmtId="0" fontId="11" fillId="0" borderId="0" xfId="0" applyFont="1"/>
    <xf numFmtId="0" fontId="1" fillId="0" borderId="0" xfId="0" quotePrefix="1" applyFont="1"/>
    <xf numFmtId="0" fontId="1" fillId="0" borderId="0" xfId="0" applyFont="1" applyAlignment="1">
      <alignment horizontal="left"/>
    </xf>
    <xf numFmtId="1" fontId="1" fillId="0" borderId="0" xfId="0" applyNumberFormat="1" applyFont="1"/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" fontId="14" fillId="0" borderId="0" xfId="0" applyNumberFormat="1" applyFont="1"/>
    <xf numFmtId="0" fontId="17" fillId="0" borderId="0" xfId="0" applyFont="1"/>
    <xf numFmtId="0" fontId="16" fillId="7" borderId="23" xfId="0" applyFont="1" applyFill="1" applyBorder="1"/>
    <xf numFmtId="0" fontId="18" fillId="7" borderId="24" xfId="2" applyFont="1" applyFill="1" applyBorder="1" applyAlignment="1" applyProtection="1">
      <alignment horizontal="left"/>
      <protection locked="0"/>
    </xf>
    <xf numFmtId="0" fontId="17" fillId="6" borderId="16" xfId="0" applyFont="1" applyFill="1" applyBorder="1"/>
    <xf numFmtId="0" fontId="18" fillId="2" borderId="6" xfId="2" applyFont="1" applyFill="1" applyBorder="1" applyAlignment="1">
      <alignment horizontal="left"/>
    </xf>
    <xf numFmtId="0" fontId="17" fillId="6" borderId="8" xfId="0" applyFont="1" applyFill="1" applyBorder="1"/>
    <xf numFmtId="0" fontId="18" fillId="2" borderId="2" xfId="1" applyFont="1" applyFill="1" applyBorder="1" applyAlignment="1">
      <alignment horizontal="left"/>
    </xf>
    <xf numFmtId="0" fontId="17" fillId="0" borderId="7" xfId="0" applyFont="1" applyBorder="1"/>
    <xf numFmtId="0" fontId="18" fillId="6" borderId="2" xfId="2" applyFont="1" applyFill="1" applyBorder="1" applyAlignment="1">
      <alignment horizontal="left"/>
    </xf>
    <xf numFmtId="0" fontId="18" fillId="2" borderId="2" xfId="2" applyFont="1" applyFill="1" applyBorder="1" applyAlignment="1">
      <alignment horizontal="left"/>
    </xf>
    <xf numFmtId="0" fontId="19" fillId="6" borderId="2" xfId="1" applyFont="1" applyFill="1" applyBorder="1"/>
    <xf numFmtId="0" fontId="17" fillId="5" borderId="7" xfId="0" applyFont="1" applyFill="1" applyBorder="1"/>
    <xf numFmtId="0" fontId="17" fillId="6" borderId="8" xfId="0" applyFont="1" applyFill="1" applyBorder="1" applyAlignment="1">
      <alignment horizontal="right"/>
    </xf>
    <xf numFmtId="0" fontId="17" fillId="6" borderId="10" xfId="0" applyFont="1" applyFill="1" applyBorder="1"/>
    <xf numFmtId="0" fontId="17" fillId="6" borderId="11" xfId="0" applyFont="1" applyFill="1" applyBorder="1"/>
    <xf numFmtId="0" fontId="17" fillId="6" borderId="12" xfId="0" applyFont="1" applyFill="1" applyBorder="1"/>
    <xf numFmtId="0" fontId="16" fillId="0" borderId="0" xfId="0" applyFont="1"/>
    <xf numFmtId="166" fontId="16" fillId="0" borderId="13" xfId="0" applyNumberFormat="1" applyFont="1" applyBorder="1"/>
    <xf numFmtId="166" fontId="17" fillId="0" borderId="26" xfId="0" applyNumberFormat="1" applyFont="1" applyBorder="1"/>
    <xf numFmtId="166" fontId="16" fillId="0" borderId="16" xfId="0" applyNumberFormat="1" applyFont="1" applyBorder="1"/>
    <xf numFmtId="166" fontId="16" fillId="0" borderId="3" xfId="0" applyNumberFormat="1" applyFont="1" applyBorder="1"/>
    <xf numFmtId="166" fontId="16" fillId="0" borderId="25" xfId="0" applyNumberFormat="1" applyFont="1" applyBorder="1"/>
    <xf numFmtId="166" fontId="17" fillId="0" borderId="14" xfId="0" applyNumberFormat="1" applyFont="1" applyBorder="1"/>
    <xf numFmtId="166" fontId="17" fillId="0" borderId="0" xfId="0" applyNumberFormat="1" applyFont="1"/>
    <xf numFmtId="166" fontId="17" fillId="0" borderId="18" xfId="0" applyNumberFormat="1" applyFont="1" applyBorder="1"/>
    <xf numFmtId="166" fontId="17" fillId="0" borderId="15" xfId="0" applyNumberFormat="1" applyFont="1" applyBorder="1"/>
    <xf numFmtId="166" fontId="17" fillId="0" borderId="15" xfId="0" quotePrefix="1" applyNumberFormat="1" applyFont="1" applyBorder="1"/>
    <xf numFmtId="166" fontId="17" fillId="0" borderId="4" xfId="0" applyNumberFormat="1" applyFont="1" applyBorder="1"/>
    <xf numFmtId="166" fontId="16" fillId="0" borderId="8" xfId="0" quotePrefix="1" applyNumberFormat="1" applyFont="1" applyBorder="1"/>
    <xf numFmtId="166" fontId="18" fillId="0" borderId="9" xfId="0" applyNumberFormat="1" applyFont="1" applyBorder="1"/>
    <xf numFmtId="166" fontId="17" fillId="0" borderId="16" xfId="0" quotePrefix="1" applyNumberFormat="1" applyFont="1" applyBorder="1"/>
    <xf numFmtId="166" fontId="17" fillId="0" borderId="6" xfId="0" applyNumberFormat="1" applyFont="1" applyBorder="1"/>
    <xf numFmtId="166" fontId="16" fillId="0" borderId="8" xfId="0" applyNumberFormat="1" applyFont="1" applyBorder="1"/>
    <xf numFmtId="166" fontId="16" fillId="0" borderId="2" xfId="0" applyNumberFormat="1" applyFont="1" applyBorder="1" applyAlignment="1">
      <alignment horizontal="left"/>
    </xf>
    <xf numFmtId="166" fontId="16" fillId="0" borderId="9" xfId="0" applyNumberFormat="1" applyFont="1" applyBorder="1"/>
    <xf numFmtId="166" fontId="17" fillId="0" borderId="7" xfId="0" quotePrefix="1" applyNumberFormat="1" applyFont="1" applyBorder="1"/>
    <xf numFmtId="166" fontId="17" fillId="0" borderId="5" xfId="0" applyNumberFormat="1" applyFont="1" applyBorder="1" applyAlignment="1">
      <alignment horizontal="left"/>
    </xf>
    <xf numFmtId="166" fontId="16" fillId="0" borderId="1" xfId="0" applyNumberFormat="1" applyFont="1" applyBorder="1"/>
    <xf numFmtId="166" fontId="17" fillId="0" borderId="4" xfId="0" applyNumberFormat="1" applyFont="1" applyBorder="1" applyAlignment="1">
      <alignment horizontal="left"/>
    </xf>
    <xf numFmtId="166" fontId="17" fillId="0" borderId="20" xfId="0" quotePrefix="1" applyNumberFormat="1" applyFont="1" applyBorder="1"/>
    <xf numFmtId="166" fontId="17" fillId="0" borderId="21" xfId="0" applyNumberFormat="1" applyFont="1" applyBorder="1"/>
    <xf numFmtId="166" fontId="17" fillId="0" borderId="22" xfId="0" applyNumberFormat="1" applyFont="1" applyBorder="1"/>
    <xf numFmtId="166" fontId="16" fillId="0" borderId="2" xfId="0" applyNumberFormat="1" applyFont="1" applyBorder="1"/>
    <xf numFmtId="166" fontId="17" fillId="0" borderId="16" xfId="0" applyNumberFormat="1" applyFont="1" applyBorder="1"/>
    <xf numFmtId="166" fontId="17" fillId="0" borderId="18" xfId="0" applyNumberFormat="1" applyFont="1" applyFill="1" applyBorder="1"/>
    <xf numFmtId="166" fontId="19" fillId="0" borderId="0" xfId="0" applyNumberFormat="1" applyFont="1"/>
    <xf numFmtId="166" fontId="17" fillId="0" borderId="19" xfId="0" applyNumberFormat="1" applyFont="1" applyBorder="1"/>
    <xf numFmtId="166" fontId="17" fillId="0" borderId="7" xfId="0" applyNumberFormat="1" applyFont="1" applyBorder="1"/>
    <xf numFmtId="166" fontId="17" fillId="0" borderId="3" xfId="0" applyNumberFormat="1" applyFont="1" applyBorder="1"/>
    <xf numFmtId="166" fontId="16" fillId="0" borderId="13" xfId="0" applyNumberFormat="1" applyFont="1" applyBorder="1" applyAlignment="1">
      <alignment wrapText="1"/>
    </xf>
    <xf numFmtId="166" fontId="17" fillId="0" borderId="0" xfId="0" applyNumberFormat="1" applyFont="1" applyBorder="1"/>
    <xf numFmtId="166" fontId="17" fillId="0" borderId="25" xfId="0" applyNumberFormat="1" applyFont="1" applyBorder="1"/>
    <xf numFmtId="0" fontId="18" fillId="2" borderId="27" xfId="1" applyFont="1" applyFill="1" applyBorder="1" applyAlignment="1">
      <alignment horizontal="left"/>
    </xf>
    <xf numFmtId="0" fontId="18" fillId="2" borderId="28" xfId="1" applyFont="1" applyFill="1" applyBorder="1" applyAlignment="1">
      <alignment horizontal="left"/>
    </xf>
    <xf numFmtId="0" fontId="18" fillId="2" borderId="28" xfId="2" applyFont="1" applyFill="1" applyBorder="1" applyAlignment="1">
      <alignment horizontal="left"/>
    </xf>
    <xf numFmtId="0" fontId="18" fillId="6" borderId="17" xfId="2" applyFont="1" applyFill="1" applyBorder="1" applyAlignment="1">
      <alignment horizontal="left" wrapText="1"/>
    </xf>
    <xf numFmtId="166" fontId="16" fillId="0" borderId="29" xfId="0" applyNumberFormat="1" applyFont="1" applyBorder="1"/>
    <xf numFmtId="166" fontId="17" fillId="0" borderId="18" xfId="3" applyNumberFormat="1" applyFont="1" applyBorder="1"/>
    <xf numFmtId="166" fontId="16" fillId="0" borderId="9" xfId="3" applyNumberFormat="1" applyFont="1" applyBorder="1"/>
    <xf numFmtId="166" fontId="17" fillId="0" borderId="9" xfId="0" applyNumberFormat="1" applyFont="1" applyBorder="1"/>
    <xf numFmtId="166" fontId="17" fillId="0" borderId="30" xfId="3" applyNumberFormat="1" applyFont="1" applyBorder="1"/>
    <xf numFmtId="0" fontId="19" fillId="0" borderId="0" xfId="2" applyFont="1" applyBorder="1"/>
    <xf numFmtId="0" fontId="19" fillId="0" borderId="0" xfId="1" applyFont="1" applyBorder="1"/>
    <xf numFmtId="0" fontId="20" fillId="4" borderId="0" xfId="2" applyFont="1" applyFill="1" applyBorder="1"/>
    <xf numFmtId="0" fontId="21" fillId="4" borderId="0" xfId="0" applyFont="1" applyFill="1" applyBorder="1"/>
    <xf numFmtId="0" fontId="19" fillId="4" borderId="0" xfId="2" applyFont="1" applyFill="1" applyBorder="1"/>
    <xf numFmtId="0" fontId="19" fillId="3" borderId="0" xfId="2" applyFont="1" applyFill="1" applyBorder="1"/>
    <xf numFmtId="0" fontId="20" fillId="0" borderId="0" xfId="2" applyFont="1" applyBorder="1"/>
    <xf numFmtId="0" fontId="17" fillId="0" borderId="0" xfId="0" applyFont="1" applyBorder="1"/>
    <xf numFmtId="0" fontId="19" fillId="0" borderId="0" xfId="1" applyFont="1" applyBorder="1" applyAlignment="1">
      <alignment horizontal="left"/>
    </xf>
    <xf numFmtId="0" fontId="19" fillId="0" borderId="0" xfId="2" applyFont="1" applyBorder="1" applyAlignment="1">
      <alignment horizontal="left"/>
    </xf>
    <xf numFmtId="166" fontId="16" fillId="0" borderId="24" xfId="0" applyNumberFormat="1" applyFont="1" applyBorder="1" applyAlignment="1">
      <alignment wrapText="1"/>
    </xf>
    <xf numFmtId="0" fontId="16" fillId="0" borderId="0" xfId="0" applyFont="1" applyAlignment="1">
      <alignment horizontal="center"/>
    </xf>
    <xf numFmtId="166" fontId="17" fillId="0" borderId="22" xfId="0" applyNumberFormat="1" applyFont="1" applyFill="1" applyBorder="1"/>
    <xf numFmtId="166" fontId="16" fillId="0" borderId="9" xfId="0" applyNumberFormat="1" applyFont="1" applyFill="1" applyBorder="1"/>
    <xf numFmtId="166" fontId="18" fillId="0" borderId="2" xfId="2" applyNumberFormat="1" applyFont="1" applyBorder="1"/>
    <xf numFmtId="165" fontId="16" fillId="7" borderId="1" xfId="0" applyNumberFormat="1" applyFont="1" applyFill="1" applyBorder="1" applyAlignment="1">
      <alignment wrapText="1"/>
    </xf>
    <xf numFmtId="0" fontId="18" fillId="7" borderId="1" xfId="2" applyFont="1" applyFill="1" applyBorder="1" applyAlignment="1" applyProtection="1">
      <alignment horizontal="left" wrapText="1"/>
      <protection locked="0"/>
    </xf>
    <xf numFmtId="166" fontId="17" fillId="0" borderId="32" xfId="0" applyNumberFormat="1" applyFont="1" applyBorder="1"/>
    <xf numFmtId="166" fontId="16" fillId="0" borderId="31" xfId="0" applyNumberFormat="1" applyFont="1" applyBorder="1" applyAlignment="1">
      <alignment wrapText="1"/>
    </xf>
    <xf numFmtId="166" fontId="17" fillId="0" borderId="33" xfId="0" applyNumberFormat="1" applyFont="1" applyFill="1" applyBorder="1"/>
    <xf numFmtId="0" fontId="17" fillId="0" borderId="32" xfId="0" applyFont="1" applyBorder="1"/>
    <xf numFmtId="166" fontId="17" fillId="0" borderId="1" xfId="0" applyNumberFormat="1" applyFont="1" applyBorder="1"/>
    <xf numFmtId="166" fontId="16" fillId="0" borderId="0" xfId="0" applyNumberFormat="1" applyFont="1" applyBorder="1"/>
    <xf numFmtId="166" fontId="17" fillId="0" borderId="0" xfId="3" applyNumberFormat="1" applyFont="1" applyBorder="1"/>
    <xf numFmtId="166" fontId="16" fillId="0" borderId="0" xfId="3" applyNumberFormat="1" applyFont="1" applyBorder="1"/>
    <xf numFmtId="166" fontId="18" fillId="0" borderId="0" xfId="0" applyNumberFormat="1" applyFont="1" applyBorder="1"/>
    <xf numFmtId="166" fontId="17" fillId="0" borderId="0" xfId="0" applyNumberFormat="1" applyFont="1" applyFill="1" applyBorder="1"/>
    <xf numFmtId="166" fontId="16" fillId="0" borderId="0" xfId="0" applyNumberFormat="1" applyFont="1" applyFill="1" applyBorder="1"/>
    <xf numFmtId="166" fontId="16" fillId="0" borderId="0" xfId="0" applyNumberFormat="1" applyFont="1" applyBorder="1" applyAlignment="1">
      <alignment wrapText="1"/>
    </xf>
    <xf numFmtId="0" fontId="17" fillId="6" borderId="0" xfId="0" applyFont="1" applyFill="1"/>
    <xf numFmtId="2" fontId="17" fillId="6" borderId="0" xfId="0" applyNumberFormat="1" applyFont="1" applyFill="1"/>
    <xf numFmtId="165" fontId="16" fillId="0" borderId="0" xfId="0" applyNumberFormat="1" applyFont="1" applyFill="1" applyBorder="1" applyAlignment="1">
      <alignment wrapText="1"/>
    </xf>
    <xf numFmtId="0" fontId="17" fillId="6" borderId="7" xfId="0" applyFont="1" applyFill="1" applyBorder="1"/>
    <xf numFmtId="0" fontId="19" fillId="6" borderId="0" xfId="2" applyFont="1" applyFill="1" applyBorder="1" applyAlignment="1">
      <alignment horizontal="left"/>
    </xf>
    <xf numFmtId="166" fontId="16" fillId="0" borderId="23" xfId="0" applyNumberFormat="1" applyFont="1" applyBorder="1" applyAlignment="1">
      <alignment wrapText="1"/>
    </xf>
    <xf numFmtId="166" fontId="16" fillId="0" borderId="24" xfId="0" applyNumberFormat="1" applyFont="1" applyBorder="1" applyAlignment="1">
      <alignment wrapText="1"/>
    </xf>
    <xf numFmtId="166" fontId="16" fillId="0" borderId="12" xfId="0" applyNumberFormat="1" applyFont="1" applyBorder="1" applyAlignment="1">
      <alignment wrapText="1"/>
    </xf>
    <xf numFmtId="166" fontId="16" fillId="0" borderId="17" xfId="0" applyNumberFormat="1" applyFont="1" applyBorder="1" applyAlignment="1">
      <alignment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 wrapText="1"/>
    </xf>
  </cellXfs>
  <cellStyles count="5">
    <cellStyle name="Normaallaad" xfId="0" builtinId="0"/>
    <cellStyle name="Normal" xfId="4" xr:uid="{9835C737-3922-4867-8B1E-6CF8B9C87A30}"/>
    <cellStyle name="Normal 2" xfId="1" xr:uid="{00000000-0005-0000-0000-000001000000}"/>
    <cellStyle name="Normal_Sheet1 2" xfId="2" xr:uid="{00000000-0005-0000-0000-000002000000}"/>
    <cellStyle name="Prot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37066910938932E-2"/>
          <c:y val="7.8008713941892412E-3"/>
          <c:w val="0.95268817204301071"/>
          <c:h val="0.5954889497463481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4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3732-4CD7-9C37-BF38BF03C335}"/>
              </c:ext>
            </c:extLst>
          </c:dPt>
          <c:dPt>
            <c:idx val="1"/>
            <c:bubble3D val="0"/>
            <c:spPr>
              <a:solidFill>
                <a:schemeClr val="accent3">
                  <a:shade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732-4CD7-9C37-BF38BF03C335}"/>
              </c:ext>
            </c:extLst>
          </c:dPt>
          <c:dPt>
            <c:idx val="2"/>
            <c:bubble3D val="0"/>
            <c:spPr>
              <a:solidFill>
                <a:schemeClr val="accent3">
                  <a:shade val="6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3732-4CD7-9C37-BF38BF03C335}"/>
              </c:ext>
            </c:extLst>
          </c:dPt>
          <c:dPt>
            <c:idx val="3"/>
            <c:bubble3D val="0"/>
            <c:spPr>
              <a:solidFill>
                <a:schemeClr val="accent3">
                  <a:shade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732-4CD7-9C37-BF38BF03C335}"/>
              </c:ext>
            </c:extLst>
          </c:dPt>
          <c:dPt>
            <c:idx val="4"/>
            <c:bubble3D val="0"/>
            <c:spPr>
              <a:solidFill>
                <a:schemeClr val="accent3">
                  <a:shade val="9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3732-4CD7-9C37-BF38BF03C335}"/>
              </c:ext>
            </c:extLst>
          </c:dPt>
          <c:dPt>
            <c:idx val="5"/>
            <c:bubble3D val="0"/>
            <c:spPr>
              <a:solidFill>
                <a:schemeClr val="accent3">
                  <a:tint val="9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732-4CD7-9C37-BF38BF03C335}"/>
              </c:ext>
            </c:extLst>
          </c:dPt>
          <c:dPt>
            <c:idx val="6"/>
            <c:bubble3D val="0"/>
            <c:spPr>
              <a:solidFill>
                <a:schemeClr val="accent3">
                  <a:tint val="81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3732-4CD7-9C37-BF38BF03C335}"/>
              </c:ext>
            </c:extLst>
          </c:dPt>
          <c:dPt>
            <c:idx val="7"/>
            <c:bubble3D val="0"/>
            <c:spPr>
              <a:solidFill>
                <a:schemeClr val="accent3">
                  <a:tint val="69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732-4CD7-9C37-BF38BF03C335}"/>
              </c:ext>
            </c:extLst>
          </c:dPt>
          <c:dPt>
            <c:idx val="8"/>
            <c:bubble3D val="0"/>
            <c:spPr>
              <a:solidFill>
                <a:schemeClr val="accent3">
                  <a:tint val="5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3732-4CD7-9C37-BF38BF03C335}"/>
              </c:ext>
            </c:extLst>
          </c:dPt>
          <c:dPt>
            <c:idx val="9"/>
            <c:bubble3D val="0"/>
            <c:spPr>
              <a:solidFill>
                <a:schemeClr val="accent3">
                  <a:tint val="4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732-4CD7-9C37-BF38BF03C335}"/>
              </c:ext>
            </c:extLst>
          </c:dPt>
          <c:dLbls>
            <c:dLbl>
              <c:idx val="1"/>
              <c:layout>
                <c:manualLayout>
                  <c:x val="-2.7465875391255577E-2"/>
                  <c:y val="1.147765614985791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32-4CD7-9C37-BF38BF03C335}"/>
                </c:ext>
              </c:extLst>
            </c:dLbl>
            <c:dLbl>
              <c:idx val="4"/>
              <c:layout>
                <c:manualLayout>
                  <c:x val="-0.102132192221967"/>
                  <c:y val="2.42156618290395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60070716956076"/>
                      <c:h val="5.18924657956614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3732-4CD7-9C37-BF38BF03C335}"/>
                </c:ext>
              </c:extLst>
            </c:dLbl>
            <c:dLbl>
              <c:idx val="5"/>
              <c:layout>
                <c:manualLayout>
                  <c:x val="-1.2615877551215213E-3"/>
                  <c:y val="-8.752950344836236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252614927903237"/>
                      <c:h val="2.891102847260272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3732-4CD7-9C37-BF38BF03C335}"/>
                </c:ext>
              </c:extLst>
            </c:dLbl>
            <c:dLbl>
              <c:idx val="6"/>
              <c:layout>
                <c:manualLayout>
                  <c:x val="-6.5779031356616273E-3"/>
                  <c:y val="-9.6207382542538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32-4CD7-9C37-BF38BF03C3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'Eelarve projekt 2022'!$G$80:$H$88</c:f>
              <c:multiLvlStrCache>
                <c:ptCount val="9"/>
                <c:lvl>
                  <c:pt idx="0">
                    <c:v>Üldised valitsussektori teenused</c:v>
                  </c:pt>
                  <c:pt idx="1">
                    <c:v>Avalik kord ja julgeolek</c:v>
                  </c:pt>
                  <c:pt idx="2">
                    <c:v>Majandus</c:v>
                  </c:pt>
                  <c:pt idx="3">
                    <c:v>Keskkonnakaitse</c:v>
                  </c:pt>
                  <c:pt idx="4">
                    <c:v>Elamu- ja kommunaalmajandus</c:v>
                  </c:pt>
                  <c:pt idx="5">
                    <c:v>Tervishoid</c:v>
                  </c:pt>
                  <c:pt idx="6">
                    <c:v>Vabaaeg, kultuur ja religioon</c:v>
                  </c:pt>
                  <c:pt idx="7">
                    <c:v>Haridus</c:v>
                  </c:pt>
                  <c:pt idx="8">
                    <c:v>Sotsiaalne kaitse</c:v>
                  </c:pt>
                </c:lvl>
                <c:lvl>
                  <c:pt idx="0">
                    <c:v>01</c:v>
                  </c:pt>
                  <c:pt idx="1">
                    <c:v>03</c:v>
                  </c:pt>
                  <c:pt idx="2">
                    <c:v>04</c:v>
                  </c:pt>
                  <c:pt idx="3">
                    <c:v>05</c:v>
                  </c:pt>
                  <c:pt idx="4">
                    <c:v>06</c:v>
                  </c:pt>
                  <c:pt idx="5">
                    <c:v>07</c:v>
                  </c:pt>
                  <c:pt idx="6">
                    <c:v>08</c:v>
                  </c:pt>
                  <c:pt idx="7">
                    <c:v>09</c:v>
                  </c:pt>
                  <c:pt idx="8">
                    <c:v>10</c:v>
                  </c:pt>
                </c:lvl>
              </c:multiLvlStrCache>
            </c:multiLvlStrRef>
          </c:cat>
          <c:val>
            <c:numRef>
              <c:f>'Eelarve projekt 2022'!$I$80:$I$88</c:f>
              <c:numCache>
                <c:formatCode>#\ ##0\ _€</c:formatCode>
                <c:ptCount val="9"/>
                <c:pt idx="0">
                  <c:v>1578324</c:v>
                </c:pt>
                <c:pt idx="1">
                  <c:v>9548</c:v>
                </c:pt>
                <c:pt idx="2">
                  <c:v>509759</c:v>
                </c:pt>
                <c:pt idx="3">
                  <c:v>851572</c:v>
                </c:pt>
                <c:pt idx="4">
                  <c:v>364465</c:v>
                </c:pt>
                <c:pt idx="5">
                  <c:v>82349</c:v>
                </c:pt>
                <c:pt idx="6">
                  <c:v>1684566</c:v>
                </c:pt>
                <c:pt idx="7">
                  <c:v>6700732</c:v>
                </c:pt>
                <c:pt idx="8">
                  <c:v>2082312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32-4CD7-9C37-BF38BF03C335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19000432119071"/>
          <c:y val="0.67588005401555218"/>
          <c:w val="0.63240326383495082"/>
          <c:h val="0.25672669685603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Põhitegevuse tulud 202</a:t>
            </a:r>
            <a:r>
              <a:rPr lang="et-EE"/>
              <a:t>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49AF-4D1F-AB11-6F63173AF13F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49AF-4D1F-AB11-6F63173AF13F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49AF-4D1F-AB11-6F63173AF13F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49AF-4D1F-AB11-6F63173AF13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9AF-4D1F-AB11-6F63173AF13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9AF-4D1F-AB11-6F63173AF13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49AF-4D1F-AB11-6F63173AF13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49AF-4D1F-AB11-6F63173AF13F}"/>
                </c:ext>
              </c:extLst>
            </c:dLbl>
            <c:spPr>
              <a:noFill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'Eelarve projekt 2022'!$G$2:$H$5</c:f>
              <c:multiLvlStrCache>
                <c:ptCount val="4"/>
                <c:lvl>
                  <c:pt idx="0">
                    <c:v>Maksutulud</c:v>
                  </c:pt>
                  <c:pt idx="1">
                    <c:v>Tulud kaupade ja teenuste müügist</c:v>
                  </c:pt>
                  <c:pt idx="2">
                    <c:v>Saadud toetused tegevuskuludeks</c:v>
                  </c:pt>
                  <c:pt idx="3">
                    <c:v>Muud saadud toetused tegevuskuludeks</c:v>
                  </c:pt>
                </c:lvl>
                <c:lvl>
                  <c:pt idx="0">
                    <c:v>30</c:v>
                  </c:pt>
                  <c:pt idx="1">
                    <c:v>32</c:v>
                  </c:pt>
                  <c:pt idx="2">
                    <c:v>352</c:v>
                  </c:pt>
                  <c:pt idx="3">
                    <c:v>350</c:v>
                  </c:pt>
                </c:lvl>
              </c:multiLvlStrCache>
            </c:multiLvlStrRef>
          </c:cat>
          <c:val>
            <c:numRef>
              <c:f>'Eelarve projekt 2022'!$I$2:$I$5</c:f>
              <c:numCache>
                <c:formatCode>#\ ##0\ _€</c:formatCode>
                <c:ptCount val="4"/>
                <c:pt idx="0">
                  <c:v>6042984</c:v>
                </c:pt>
                <c:pt idx="1">
                  <c:v>1463927</c:v>
                </c:pt>
                <c:pt idx="2">
                  <c:v>4573566</c:v>
                </c:pt>
                <c:pt idx="3">
                  <c:v>109203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F-4D1F-AB11-6F63173AF13F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80207</xdr:colOff>
      <xdr:row>40</xdr:row>
      <xdr:rowOff>60158</xdr:rowOff>
    </xdr:from>
    <xdr:to>
      <xdr:col>14</xdr:col>
      <xdr:colOff>581526</xdr:colOff>
      <xdr:row>74</xdr:row>
      <xdr:rowOff>190501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A761AFA-D936-492B-98A2-9D8C667BDB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641684</xdr:colOff>
      <xdr:row>5</xdr:row>
      <xdr:rowOff>267701</xdr:rowOff>
    </xdr:from>
    <xdr:to>
      <xdr:col>13</xdr:col>
      <xdr:colOff>812132</xdr:colOff>
      <xdr:row>37</xdr:row>
      <xdr:rowOff>40105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0875F4E-2680-4F91-BB27-D7629E0114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93"/>
  <sheetViews>
    <sheetView tabSelected="1" topLeftCell="B56" zoomScaleNormal="100" workbookViewId="0">
      <selection activeCell="D73" sqref="D73"/>
    </sheetView>
  </sheetViews>
  <sheetFormatPr defaultColWidth="15.28515625" defaultRowHeight="18.75" x14ac:dyDescent="0.3"/>
  <cols>
    <col min="1" max="1" width="15.28515625" style="30"/>
    <col min="2" max="2" width="65.85546875" style="30" customWidth="1"/>
    <col min="3" max="3" width="19" style="30" customWidth="1"/>
    <col min="4" max="5" width="17.140625" style="30" customWidth="1"/>
    <col min="6" max="6" width="18.140625" style="30" customWidth="1"/>
    <col min="7" max="7" width="15.28515625" style="30"/>
    <col min="8" max="8" width="44.85546875" style="30" bestFit="1" customWidth="1"/>
    <col min="9" max="16384" width="15.28515625" style="30"/>
  </cols>
  <sheetData>
    <row r="2" spans="1:9" x14ac:dyDescent="0.3">
      <c r="G2" s="30">
        <v>30</v>
      </c>
      <c r="H2" s="30" t="s">
        <v>2</v>
      </c>
      <c r="I2" s="53">
        <f>D8</f>
        <v>6042984</v>
      </c>
    </row>
    <row r="3" spans="1:9" x14ac:dyDescent="0.3">
      <c r="G3" s="30">
        <v>32</v>
      </c>
      <c r="H3" s="30" t="s">
        <v>5</v>
      </c>
      <c r="I3" s="53">
        <f>D11</f>
        <v>1463927</v>
      </c>
    </row>
    <row r="4" spans="1:9" x14ac:dyDescent="0.3">
      <c r="A4" s="129" t="s">
        <v>238</v>
      </c>
      <c r="B4" s="129"/>
      <c r="C4" s="102"/>
      <c r="G4" s="30">
        <v>352</v>
      </c>
      <c r="H4" s="30" t="s">
        <v>6</v>
      </c>
      <c r="I4" s="53">
        <f>D12</f>
        <v>4573566</v>
      </c>
    </row>
    <row r="5" spans="1:9" ht="19.5" thickBot="1" x14ac:dyDescent="0.35">
      <c r="G5" s="30">
        <v>350</v>
      </c>
      <c r="H5" s="30" t="s">
        <v>9</v>
      </c>
      <c r="I5" s="53">
        <f>D16</f>
        <v>109203</v>
      </c>
    </row>
    <row r="6" spans="1:9" ht="57.75" customHeight="1" thickBot="1" x14ac:dyDescent="0.35">
      <c r="A6" s="31" t="s">
        <v>50</v>
      </c>
      <c r="B6" s="32" t="s">
        <v>0</v>
      </c>
      <c r="C6" s="107" t="s">
        <v>237</v>
      </c>
      <c r="D6" s="106" t="s">
        <v>239</v>
      </c>
      <c r="E6" s="122"/>
      <c r="F6" s="30" t="s">
        <v>236</v>
      </c>
      <c r="G6" s="30">
        <v>38</v>
      </c>
      <c r="H6" s="30" t="s">
        <v>12</v>
      </c>
      <c r="I6" s="30">
        <v>30000</v>
      </c>
    </row>
    <row r="7" spans="1:9" x14ac:dyDescent="0.3">
      <c r="A7" s="33">
        <v>3</v>
      </c>
      <c r="B7" s="34" t="s">
        <v>1</v>
      </c>
      <c r="C7" s="86">
        <f>C8+C11+C12+C16+C19</f>
        <v>11634549</v>
      </c>
      <c r="D7" s="51">
        <f>D8+D11+D12+D16+D19</f>
        <v>12223580</v>
      </c>
      <c r="E7" s="113"/>
      <c r="F7" s="53">
        <f>D7-C7</f>
        <v>589031</v>
      </c>
    </row>
    <row r="8" spans="1:9" x14ac:dyDescent="0.3">
      <c r="A8" s="35">
        <v>30</v>
      </c>
      <c r="B8" s="36" t="s">
        <v>2</v>
      </c>
      <c r="C8" s="64">
        <f>C9+C10</f>
        <v>5602084</v>
      </c>
      <c r="D8" s="64">
        <f>D9+D10</f>
        <v>6042984</v>
      </c>
      <c r="E8" s="113"/>
      <c r="F8" s="53">
        <f t="shared" ref="F8:F63" si="0">D8-C8</f>
        <v>440900</v>
      </c>
    </row>
    <row r="9" spans="1:9" x14ac:dyDescent="0.3">
      <c r="A9" s="37">
        <v>3000</v>
      </c>
      <c r="B9" s="91" t="s">
        <v>3</v>
      </c>
      <c r="C9" s="87">
        <v>5153500</v>
      </c>
      <c r="D9" s="87">
        <v>5594400</v>
      </c>
      <c r="E9" s="114"/>
      <c r="F9" s="53">
        <f t="shared" si="0"/>
        <v>440900</v>
      </c>
    </row>
    <row r="10" spans="1:9" x14ac:dyDescent="0.3">
      <c r="A10" s="37">
        <v>3030</v>
      </c>
      <c r="B10" s="91" t="s">
        <v>4</v>
      </c>
      <c r="C10" s="87">
        <v>448584</v>
      </c>
      <c r="D10" s="87">
        <v>448584</v>
      </c>
      <c r="E10" s="114"/>
      <c r="F10" s="53">
        <f>D10-C10</f>
        <v>0</v>
      </c>
    </row>
    <row r="11" spans="1:9" x14ac:dyDescent="0.3">
      <c r="A11" s="35">
        <v>32</v>
      </c>
      <c r="B11" s="38" t="s">
        <v>5</v>
      </c>
      <c r="C11" s="88">
        <v>1482761</v>
      </c>
      <c r="D11" s="88">
        <v>1463927</v>
      </c>
      <c r="E11" s="115"/>
      <c r="F11" s="53">
        <f>D11-C11</f>
        <v>-18834</v>
      </c>
    </row>
    <row r="12" spans="1:9" x14ac:dyDescent="0.3">
      <c r="A12" s="35">
        <v>352</v>
      </c>
      <c r="B12" s="39" t="s">
        <v>6</v>
      </c>
      <c r="C12" s="64">
        <f>C13+C14+C15</f>
        <v>4436994</v>
      </c>
      <c r="D12" s="64">
        <f>D13+D14+D15</f>
        <v>4573566</v>
      </c>
      <c r="E12" s="113"/>
      <c r="F12" s="53">
        <f t="shared" si="0"/>
        <v>136572</v>
      </c>
    </row>
    <row r="13" spans="1:9" x14ac:dyDescent="0.3">
      <c r="A13" s="37"/>
      <c r="B13" s="91" t="s">
        <v>7</v>
      </c>
      <c r="C13" s="87">
        <v>1502441</v>
      </c>
      <c r="D13" s="87">
        <v>1588755</v>
      </c>
      <c r="E13" s="114"/>
      <c r="F13" s="53">
        <f t="shared" si="0"/>
        <v>86314</v>
      </c>
    </row>
    <row r="14" spans="1:9" x14ac:dyDescent="0.3">
      <c r="A14" s="37"/>
      <c r="B14" s="92" t="s">
        <v>8</v>
      </c>
      <c r="C14" s="87">
        <v>2934553</v>
      </c>
      <c r="D14" s="87">
        <v>2984811</v>
      </c>
      <c r="E14" s="114"/>
      <c r="F14" s="53">
        <f t="shared" si="0"/>
        <v>50258</v>
      </c>
    </row>
    <row r="15" spans="1:9" hidden="1" x14ac:dyDescent="0.3">
      <c r="A15" s="37"/>
      <c r="B15" s="92" t="s">
        <v>173</v>
      </c>
      <c r="C15" s="54"/>
      <c r="D15" s="54"/>
      <c r="E15" s="80"/>
      <c r="F15" s="53">
        <f t="shared" si="0"/>
        <v>0</v>
      </c>
    </row>
    <row r="16" spans="1:9" x14ac:dyDescent="0.3">
      <c r="A16" s="35">
        <v>350</v>
      </c>
      <c r="B16" s="40" t="s">
        <v>9</v>
      </c>
      <c r="C16" s="89">
        <f>C17</f>
        <v>85810</v>
      </c>
      <c r="D16" s="89">
        <f>D17</f>
        <v>109203</v>
      </c>
      <c r="E16" s="80"/>
      <c r="F16" s="53">
        <f t="shared" si="0"/>
        <v>23393</v>
      </c>
    </row>
    <row r="17" spans="1:6" x14ac:dyDescent="0.3">
      <c r="A17" s="37"/>
      <c r="B17" s="92" t="s">
        <v>10</v>
      </c>
      <c r="C17" s="54">
        <v>85810</v>
      </c>
      <c r="D17" s="54">
        <v>109203</v>
      </c>
      <c r="E17" s="80"/>
      <c r="F17" s="53">
        <f t="shared" si="0"/>
        <v>23393</v>
      </c>
    </row>
    <row r="18" spans="1:6" ht="3" hidden="1" customHeight="1" x14ac:dyDescent="0.3">
      <c r="A18" s="37"/>
      <c r="B18" s="92" t="s">
        <v>11</v>
      </c>
      <c r="C18" s="87"/>
      <c r="D18" s="87"/>
      <c r="E18" s="114"/>
      <c r="F18" s="53">
        <f t="shared" si="0"/>
        <v>0</v>
      </c>
    </row>
    <row r="19" spans="1:6" ht="21.75" customHeight="1" x14ac:dyDescent="0.3">
      <c r="A19" s="35">
        <v>38</v>
      </c>
      <c r="B19" s="39" t="s">
        <v>12</v>
      </c>
      <c r="C19" s="90">
        <v>26900</v>
      </c>
      <c r="D19" s="90">
        <v>33900</v>
      </c>
      <c r="E19" s="114"/>
      <c r="F19" s="53">
        <f t="shared" si="0"/>
        <v>7000</v>
      </c>
    </row>
    <row r="20" spans="1:6" ht="0.6" hidden="1" customHeight="1" x14ac:dyDescent="0.3">
      <c r="A20" s="37"/>
      <c r="B20" s="93" t="s">
        <v>13</v>
      </c>
      <c r="C20" s="54"/>
      <c r="D20" s="54"/>
      <c r="E20" s="80"/>
      <c r="F20" s="53">
        <f t="shared" si="0"/>
        <v>0</v>
      </c>
    </row>
    <row r="21" spans="1:6" ht="15" hidden="1" customHeight="1" x14ac:dyDescent="0.3">
      <c r="A21" s="37"/>
      <c r="B21" s="93" t="s">
        <v>14</v>
      </c>
      <c r="C21" s="54"/>
      <c r="D21" s="54"/>
      <c r="E21" s="80"/>
      <c r="F21" s="53">
        <f t="shared" si="0"/>
        <v>0</v>
      </c>
    </row>
    <row r="22" spans="1:6" ht="15" hidden="1" customHeight="1" x14ac:dyDescent="0.3">
      <c r="A22" s="37"/>
      <c r="B22" s="94" t="s">
        <v>15</v>
      </c>
      <c r="C22" s="54"/>
      <c r="D22" s="54"/>
      <c r="E22" s="80"/>
      <c r="F22" s="53">
        <f t="shared" si="0"/>
        <v>0</v>
      </c>
    </row>
    <row r="23" spans="1:6" ht="15" hidden="1" customHeight="1" x14ac:dyDescent="0.3">
      <c r="A23" s="37"/>
      <c r="B23" s="95" t="s">
        <v>16</v>
      </c>
      <c r="C23" s="54"/>
      <c r="D23" s="54"/>
      <c r="E23" s="80"/>
      <c r="F23" s="53">
        <f t="shared" si="0"/>
        <v>0</v>
      </c>
    </row>
    <row r="24" spans="1:6" ht="15" hidden="1" customHeight="1" x14ac:dyDescent="0.3">
      <c r="A24" s="37"/>
      <c r="B24" s="95" t="s">
        <v>17</v>
      </c>
      <c r="C24" s="54"/>
      <c r="D24" s="54"/>
      <c r="E24" s="80"/>
      <c r="F24" s="53">
        <f t="shared" si="0"/>
        <v>0</v>
      </c>
    </row>
    <row r="25" spans="1:6" ht="15" hidden="1" customHeight="1" x14ac:dyDescent="0.3">
      <c r="A25" s="41"/>
      <c r="B25" s="96" t="s">
        <v>12</v>
      </c>
      <c r="C25" s="54"/>
      <c r="D25" s="54"/>
      <c r="E25" s="80"/>
      <c r="F25" s="53">
        <f t="shared" si="0"/>
        <v>0</v>
      </c>
    </row>
    <row r="26" spans="1:6" ht="15" hidden="1" customHeight="1" x14ac:dyDescent="0.3">
      <c r="A26" s="37"/>
      <c r="B26" s="91" t="s">
        <v>18</v>
      </c>
      <c r="C26" s="54"/>
      <c r="D26" s="54"/>
      <c r="E26" s="80"/>
      <c r="F26" s="53">
        <f t="shared" si="0"/>
        <v>0</v>
      </c>
    </row>
    <row r="27" spans="1:6" ht="15" hidden="1" customHeight="1" x14ac:dyDescent="0.3">
      <c r="A27" s="37"/>
      <c r="B27" s="91" t="s">
        <v>19</v>
      </c>
      <c r="C27" s="54"/>
      <c r="D27" s="54"/>
      <c r="E27" s="80"/>
      <c r="F27" s="53">
        <f t="shared" si="0"/>
        <v>0</v>
      </c>
    </row>
    <row r="28" spans="1:6" ht="15" hidden="1" customHeight="1" x14ac:dyDescent="0.3">
      <c r="A28" s="37"/>
      <c r="B28" s="91" t="s">
        <v>20</v>
      </c>
      <c r="C28" s="54"/>
      <c r="D28" s="54"/>
      <c r="E28" s="80"/>
      <c r="F28" s="53">
        <f t="shared" si="0"/>
        <v>0</v>
      </c>
    </row>
    <row r="29" spans="1:6" ht="0.6" customHeight="1" x14ac:dyDescent="0.3">
      <c r="A29" s="37"/>
      <c r="B29" s="91" t="s">
        <v>21</v>
      </c>
      <c r="C29" s="54"/>
      <c r="D29" s="54"/>
      <c r="E29" s="80"/>
      <c r="F29" s="53">
        <f t="shared" si="0"/>
        <v>0</v>
      </c>
    </row>
    <row r="30" spans="1:6" x14ac:dyDescent="0.3">
      <c r="A30" s="42" t="s">
        <v>139</v>
      </c>
      <c r="B30" s="39" t="s">
        <v>22</v>
      </c>
      <c r="C30" s="64">
        <f>C31+C36</f>
        <v>11216619</v>
      </c>
      <c r="D30" s="64">
        <f>D31+D36</f>
        <v>11857905</v>
      </c>
      <c r="E30" s="113"/>
      <c r="F30" s="53">
        <f t="shared" si="0"/>
        <v>641286</v>
      </c>
    </row>
    <row r="31" spans="1:6" x14ac:dyDescent="0.3">
      <c r="A31" s="35">
        <v>4</v>
      </c>
      <c r="B31" s="39" t="s">
        <v>23</v>
      </c>
      <c r="C31" s="89">
        <f>C33+C34</f>
        <v>715376</v>
      </c>
      <c r="D31" s="89">
        <f>D33+D34</f>
        <v>692887</v>
      </c>
      <c r="E31" s="80"/>
      <c r="F31" s="53">
        <f t="shared" si="0"/>
        <v>-22489</v>
      </c>
    </row>
    <row r="32" spans="1:6" ht="15" hidden="1" customHeight="1" x14ac:dyDescent="0.3">
      <c r="A32" s="37"/>
      <c r="B32" s="91" t="s">
        <v>24</v>
      </c>
      <c r="C32" s="54"/>
      <c r="D32" s="54"/>
      <c r="E32" s="80"/>
      <c r="F32" s="53">
        <f t="shared" si="0"/>
        <v>0</v>
      </c>
    </row>
    <row r="33" spans="1:8" x14ac:dyDescent="0.3">
      <c r="A33" s="37">
        <v>41</v>
      </c>
      <c r="B33" s="97" t="s">
        <v>25</v>
      </c>
      <c r="C33" s="54">
        <v>456221</v>
      </c>
      <c r="D33" s="54">
        <v>430675</v>
      </c>
      <c r="E33" s="80"/>
      <c r="F33" s="53">
        <f t="shared" si="0"/>
        <v>-25546</v>
      </c>
    </row>
    <row r="34" spans="1:8" x14ac:dyDescent="0.3">
      <c r="A34" s="37">
        <v>45</v>
      </c>
      <c r="B34" s="91" t="s">
        <v>26</v>
      </c>
      <c r="C34" s="54">
        <v>259155</v>
      </c>
      <c r="D34" s="54">
        <v>262212</v>
      </c>
      <c r="E34" s="80"/>
      <c r="F34" s="53">
        <f t="shared" si="0"/>
        <v>3057</v>
      </c>
    </row>
    <row r="35" spans="1:8" ht="0.6" customHeight="1" x14ac:dyDescent="0.3">
      <c r="A35" s="37"/>
      <c r="B35" s="97" t="s">
        <v>11</v>
      </c>
      <c r="C35" s="54"/>
      <c r="D35" s="54"/>
      <c r="E35" s="80"/>
      <c r="F35" s="53">
        <f t="shared" si="0"/>
        <v>0</v>
      </c>
    </row>
    <row r="36" spans="1:8" x14ac:dyDescent="0.3">
      <c r="A36" s="42" t="s">
        <v>140</v>
      </c>
      <c r="B36" s="39" t="s">
        <v>27</v>
      </c>
      <c r="C36" s="64">
        <f>C37+C38+C39</f>
        <v>10501243</v>
      </c>
      <c r="D36" s="64">
        <f>D37+D38+D39</f>
        <v>11165018</v>
      </c>
      <c r="E36" s="113"/>
      <c r="F36" s="53">
        <f t="shared" si="0"/>
        <v>663775</v>
      </c>
    </row>
    <row r="37" spans="1:8" x14ac:dyDescent="0.3">
      <c r="A37" s="37">
        <v>50</v>
      </c>
      <c r="B37" s="91" t="s">
        <v>28</v>
      </c>
      <c r="C37" s="87">
        <v>6556108</v>
      </c>
      <c r="D37" s="87">
        <v>7140732</v>
      </c>
      <c r="E37" s="114"/>
      <c r="F37" s="53">
        <f t="shared" si="0"/>
        <v>584624</v>
      </c>
    </row>
    <row r="38" spans="1:8" x14ac:dyDescent="0.3">
      <c r="A38" s="37">
        <v>55</v>
      </c>
      <c r="B38" s="91" t="s">
        <v>29</v>
      </c>
      <c r="C38" s="87">
        <v>3884635</v>
      </c>
      <c r="D38" s="87">
        <v>3963786</v>
      </c>
      <c r="E38" s="114"/>
      <c r="F38" s="53">
        <f t="shared" si="0"/>
        <v>79151</v>
      </c>
      <c r="G38" s="30">
        <v>264181</v>
      </c>
    </row>
    <row r="39" spans="1:8" x14ac:dyDescent="0.3">
      <c r="A39" s="37">
        <v>60</v>
      </c>
      <c r="B39" s="91" t="s">
        <v>30</v>
      </c>
      <c r="C39" s="87">
        <v>60500</v>
      </c>
      <c r="D39" s="87">
        <v>60500</v>
      </c>
      <c r="E39" s="114"/>
      <c r="F39" s="53">
        <f t="shared" si="0"/>
        <v>0</v>
      </c>
      <c r="G39" s="53">
        <f>D41+D59</f>
        <v>-1298773</v>
      </c>
      <c r="H39" s="53">
        <f>G38+G39</f>
        <v>-1034592</v>
      </c>
    </row>
    <row r="40" spans="1:8" x14ac:dyDescent="0.3">
      <c r="A40" s="43"/>
      <c r="B40" s="82" t="s">
        <v>31</v>
      </c>
      <c r="C40" s="64">
        <f>C7-C30</f>
        <v>417930</v>
      </c>
      <c r="D40" s="64">
        <f>D7-D30</f>
        <v>365675</v>
      </c>
      <c r="E40" s="113"/>
      <c r="F40" s="53">
        <f t="shared" si="0"/>
        <v>-52255</v>
      </c>
    </row>
    <row r="41" spans="1:8" x14ac:dyDescent="0.3">
      <c r="A41" s="44"/>
      <c r="B41" s="83" t="s">
        <v>32</v>
      </c>
      <c r="C41" s="64">
        <f>C42-C43+C47+C48-C49-C56-C44</f>
        <v>-2149136</v>
      </c>
      <c r="D41" s="64">
        <f>D42-D43+D48-D49-D56-D44+D46+D47</f>
        <v>-1567773</v>
      </c>
      <c r="E41" s="113"/>
      <c r="F41" s="53">
        <f t="shared" si="0"/>
        <v>581363</v>
      </c>
    </row>
    <row r="42" spans="1:8" x14ac:dyDescent="0.3">
      <c r="A42" s="37">
        <v>38</v>
      </c>
      <c r="B42" s="91" t="s">
        <v>33</v>
      </c>
      <c r="C42" s="54">
        <v>20000</v>
      </c>
      <c r="D42" s="54">
        <v>20000</v>
      </c>
      <c r="E42" s="80"/>
      <c r="F42" s="53">
        <f t="shared" si="0"/>
        <v>0</v>
      </c>
    </row>
    <row r="43" spans="1:8" x14ac:dyDescent="0.3">
      <c r="A43" s="37">
        <v>15</v>
      </c>
      <c r="B43" s="91" t="s">
        <v>34</v>
      </c>
      <c r="C43" s="54">
        <v>3037522</v>
      </c>
      <c r="D43" s="54">
        <v>1784033</v>
      </c>
      <c r="E43" s="80"/>
      <c r="F43" s="53">
        <f t="shared" si="0"/>
        <v>-1253489</v>
      </c>
    </row>
    <row r="44" spans="1:8" ht="0.75" customHeight="1" x14ac:dyDescent="0.3">
      <c r="A44" s="37">
        <v>15</v>
      </c>
      <c r="B44" s="98" t="s">
        <v>40</v>
      </c>
      <c r="C44" s="54">
        <v>0</v>
      </c>
      <c r="D44" s="54">
        <v>0</v>
      </c>
      <c r="E44" s="80"/>
      <c r="F44" s="53">
        <f t="shared" si="0"/>
        <v>0</v>
      </c>
    </row>
    <row r="45" spans="1:8" ht="1.5" hidden="1" customHeight="1" x14ac:dyDescent="0.3">
      <c r="A45" s="37">
        <v>153</v>
      </c>
      <c r="B45" s="91" t="s">
        <v>225</v>
      </c>
      <c r="C45" s="54"/>
      <c r="D45" s="54"/>
      <c r="E45" s="80"/>
      <c r="F45" s="53">
        <f t="shared" si="0"/>
        <v>0</v>
      </c>
    </row>
    <row r="46" spans="1:8" x14ac:dyDescent="0.3">
      <c r="A46" s="37">
        <v>103</v>
      </c>
      <c r="B46" s="91" t="s">
        <v>41</v>
      </c>
      <c r="C46" s="54"/>
      <c r="D46" s="54">
        <v>15000</v>
      </c>
      <c r="E46" s="80"/>
      <c r="F46" s="53"/>
    </row>
    <row r="47" spans="1:8" x14ac:dyDescent="0.3">
      <c r="A47" s="37">
        <v>3502</v>
      </c>
      <c r="B47" s="91" t="s">
        <v>240</v>
      </c>
      <c r="C47" s="54">
        <v>347976</v>
      </c>
      <c r="D47" s="54">
        <v>145165</v>
      </c>
      <c r="E47" s="80"/>
      <c r="F47" s="53"/>
    </row>
    <row r="48" spans="1:8" x14ac:dyDescent="0.3">
      <c r="A48" s="37">
        <v>3502</v>
      </c>
      <c r="B48" s="91" t="s">
        <v>35</v>
      </c>
      <c r="C48" s="54">
        <v>802871</v>
      </c>
      <c r="D48" s="54">
        <v>257784</v>
      </c>
      <c r="E48" s="80"/>
      <c r="F48" s="53">
        <f t="shared" si="0"/>
        <v>-545087</v>
      </c>
    </row>
    <row r="49" spans="1:6" ht="20.25" customHeight="1" x14ac:dyDescent="0.3">
      <c r="A49" s="37">
        <v>4502</v>
      </c>
      <c r="B49" s="91" t="s">
        <v>36</v>
      </c>
      <c r="C49" s="54">
        <v>192000</v>
      </c>
      <c r="D49" s="54">
        <v>135324</v>
      </c>
      <c r="E49" s="80"/>
      <c r="F49" s="53">
        <f t="shared" si="0"/>
        <v>-56676</v>
      </c>
    </row>
    <row r="50" spans="1:6" ht="19.899999999999999" hidden="1" customHeight="1" x14ac:dyDescent="0.3">
      <c r="A50" s="37"/>
      <c r="B50" s="91" t="s">
        <v>37</v>
      </c>
      <c r="C50" s="54"/>
      <c r="D50" s="54"/>
      <c r="E50" s="80"/>
      <c r="F50" s="53">
        <f t="shared" si="0"/>
        <v>0</v>
      </c>
    </row>
    <row r="51" spans="1:6" ht="19.899999999999999" hidden="1" customHeight="1" x14ac:dyDescent="0.3">
      <c r="A51" s="37"/>
      <c r="B51" s="91" t="s">
        <v>38</v>
      </c>
      <c r="C51" s="54"/>
      <c r="D51" s="54"/>
      <c r="E51" s="80"/>
      <c r="F51" s="53">
        <f t="shared" si="0"/>
        <v>0</v>
      </c>
    </row>
    <row r="52" spans="1:6" ht="19.899999999999999" hidden="1" customHeight="1" x14ac:dyDescent="0.3">
      <c r="A52" s="37"/>
      <c r="B52" s="99" t="s">
        <v>39</v>
      </c>
      <c r="C52" s="54"/>
      <c r="D52" s="54"/>
      <c r="E52" s="80"/>
      <c r="F52" s="53">
        <f t="shared" si="0"/>
        <v>0</v>
      </c>
    </row>
    <row r="53" spans="1:6" ht="19.899999999999999" hidden="1" customHeight="1" x14ac:dyDescent="0.3">
      <c r="A53" s="37"/>
      <c r="B53" s="99" t="s">
        <v>40</v>
      </c>
      <c r="C53" s="54"/>
      <c r="D53" s="54"/>
      <c r="E53" s="80"/>
      <c r="F53" s="53">
        <f t="shared" si="0"/>
        <v>0</v>
      </c>
    </row>
    <row r="54" spans="1:6" ht="19.899999999999999" hidden="1" customHeight="1" x14ac:dyDescent="0.3">
      <c r="A54" s="37"/>
      <c r="B54" s="99" t="s">
        <v>41</v>
      </c>
      <c r="C54" s="54"/>
      <c r="D54" s="54"/>
      <c r="E54" s="80"/>
      <c r="F54" s="53">
        <f t="shared" si="0"/>
        <v>0</v>
      </c>
    </row>
    <row r="55" spans="1:6" ht="19.899999999999999" hidden="1" customHeight="1" x14ac:dyDescent="0.3">
      <c r="A55" s="37"/>
      <c r="B55" s="91" t="s">
        <v>42</v>
      </c>
      <c r="C55" s="54"/>
      <c r="D55" s="54"/>
      <c r="E55" s="80"/>
      <c r="F55" s="53">
        <f t="shared" si="0"/>
        <v>0</v>
      </c>
    </row>
    <row r="56" spans="1:6" ht="19.899999999999999" customHeight="1" x14ac:dyDescent="0.3">
      <c r="A56" s="37">
        <v>65</v>
      </c>
      <c r="B56" s="91" t="s">
        <v>43</v>
      </c>
      <c r="C56" s="54">
        <v>90461</v>
      </c>
      <c r="D56" s="54">
        <v>86365</v>
      </c>
      <c r="E56" s="80">
        <f>D30+D43+D49+D56</f>
        <v>13863627</v>
      </c>
      <c r="F56" s="53">
        <f t="shared" si="0"/>
        <v>-4096</v>
      </c>
    </row>
    <row r="57" spans="1:6" ht="19.899999999999999" customHeight="1" x14ac:dyDescent="0.3">
      <c r="A57" s="44"/>
      <c r="B57" s="84" t="s">
        <v>44</v>
      </c>
      <c r="C57" s="64">
        <f>C40+C41</f>
        <v>-1731206</v>
      </c>
      <c r="D57" s="64">
        <f>D40+D41</f>
        <v>-1202098</v>
      </c>
      <c r="E57" s="113">
        <f>D57+D58+D62-D63</f>
        <v>0</v>
      </c>
      <c r="F57" s="53">
        <f t="shared" si="0"/>
        <v>529108</v>
      </c>
    </row>
    <row r="58" spans="1:6" x14ac:dyDescent="0.3">
      <c r="A58" s="44"/>
      <c r="B58" s="83" t="s">
        <v>45</v>
      </c>
      <c r="C58" s="64">
        <f>C59+C60-C61</f>
        <v>1199279</v>
      </c>
      <c r="D58" s="64">
        <f>D59+D60-D61</f>
        <v>449395</v>
      </c>
      <c r="E58" s="113"/>
      <c r="F58" s="53">
        <f t="shared" si="0"/>
        <v>-749884</v>
      </c>
    </row>
    <row r="59" spans="1:6" x14ac:dyDescent="0.3">
      <c r="A59" s="37"/>
      <c r="B59" s="100" t="s">
        <v>242</v>
      </c>
      <c r="C59" s="54">
        <v>800000</v>
      </c>
      <c r="D59" s="54">
        <v>269000</v>
      </c>
      <c r="E59" s="80"/>
      <c r="F59" s="53">
        <f t="shared" si="0"/>
        <v>-531000</v>
      </c>
    </row>
    <row r="60" spans="1:6" x14ac:dyDescent="0.3">
      <c r="A60" s="37"/>
      <c r="B60" s="100" t="s">
        <v>46</v>
      </c>
      <c r="C60" s="54">
        <v>1176000</v>
      </c>
      <c r="D60" s="54">
        <v>1130000</v>
      </c>
      <c r="E60" s="80"/>
      <c r="F60" s="53"/>
    </row>
    <row r="61" spans="1:6" x14ac:dyDescent="0.3">
      <c r="A61" s="37"/>
      <c r="B61" s="100" t="s">
        <v>47</v>
      </c>
      <c r="C61" s="54">
        <v>776721</v>
      </c>
      <c r="D61" s="54">
        <v>949605</v>
      </c>
      <c r="E61" s="80"/>
      <c r="F61" s="53">
        <f t="shared" si="0"/>
        <v>172884</v>
      </c>
    </row>
    <row r="62" spans="1:6" x14ac:dyDescent="0.3">
      <c r="A62" s="123"/>
      <c r="B62" s="124" t="s">
        <v>241</v>
      </c>
      <c r="C62" s="54">
        <v>-287821</v>
      </c>
      <c r="D62" s="54">
        <v>-145165</v>
      </c>
      <c r="E62" s="80"/>
      <c r="F62" s="53">
        <f t="shared" si="0"/>
        <v>142656</v>
      </c>
    </row>
    <row r="63" spans="1:6" ht="38.25" thickBot="1" x14ac:dyDescent="0.35">
      <c r="A63" s="45"/>
      <c r="B63" s="85" t="s">
        <v>48</v>
      </c>
      <c r="C63" s="47">
        <f>C57+C58+C62</f>
        <v>-819748</v>
      </c>
      <c r="D63" s="47">
        <v>-897868</v>
      </c>
      <c r="E63" s="113"/>
      <c r="F63" s="53">
        <f t="shared" si="0"/>
        <v>-78120</v>
      </c>
    </row>
    <row r="64" spans="1:6" x14ac:dyDescent="0.3">
      <c r="D64" s="46"/>
      <c r="E64" s="46"/>
    </row>
    <row r="65" spans="1:9" ht="19.5" thickBot="1" x14ac:dyDescent="0.35"/>
    <row r="66" spans="1:9" ht="12.75" hidden="1" customHeight="1" thickBot="1" x14ac:dyDescent="0.35"/>
    <row r="67" spans="1:9" ht="19.5" hidden="1" thickBot="1" x14ac:dyDescent="0.35"/>
    <row r="68" spans="1:9" ht="46.5" customHeight="1" thickBot="1" x14ac:dyDescent="0.35">
      <c r="A68" s="125" t="s">
        <v>115</v>
      </c>
      <c r="B68" s="126"/>
      <c r="C68" s="101"/>
      <c r="D68" s="48"/>
      <c r="E68" s="80"/>
    </row>
    <row r="69" spans="1:9" x14ac:dyDescent="0.3">
      <c r="A69" s="49" t="s">
        <v>116</v>
      </c>
      <c r="B69" s="50" t="s">
        <v>117</v>
      </c>
      <c r="C69" s="51">
        <f>SUM(C70:C76)</f>
        <v>1400766</v>
      </c>
      <c r="D69" s="51">
        <f>SUM(D70:D76)</f>
        <v>1578324</v>
      </c>
      <c r="E69" s="113"/>
      <c r="F69" s="53">
        <f>D69-C69</f>
        <v>177558</v>
      </c>
    </row>
    <row r="70" spans="1:9" x14ac:dyDescent="0.3">
      <c r="A70" s="52" t="s">
        <v>51</v>
      </c>
      <c r="B70" s="53" t="s">
        <v>205</v>
      </c>
      <c r="C70" s="54">
        <v>80595</v>
      </c>
      <c r="D70" s="54">
        <v>73603</v>
      </c>
      <c r="E70" s="80"/>
      <c r="F70" s="53">
        <f t="shared" ref="F70:F132" si="1">D70-C70</f>
        <v>-6992</v>
      </c>
    </row>
    <row r="71" spans="1:9" x14ac:dyDescent="0.3">
      <c r="A71" s="55" t="s">
        <v>52</v>
      </c>
      <c r="B71" s="53" t="s">
        <v>206</v>
      </c>
      <c r="C71" s="54">
        <v>1016892</v>
      </c>
      <c r="D71" s="54">
        <v>1067755</v>
      </c>
      <c r="E71" s="80"/>
      <c r="F71" s="53">
        <f t="shared" si="1"/>
        <v>50863</v>
      </c>
    </row>
    <row r="72" spans="1:9" x14ac:dyDescent="0.3">
      <c r="A72" s="55" t="s">
        <v>54</v>
      </c>
      <c r="B72" s="53" t="s">
        <v>53</v>
      </c>
      <c r="C72" s="54">
        <v>60000</v>
      </c>
      <c r="D72" s="54">
        <v>60000</v>
      </c>
      <c r="E72" s="80"/>
      <c r="F72" s="53">
        <f t="shared" si="1"/>
        <v>0</v>
      </c>
    </row>
    <row r="73" spans="1:9" x14ac:dyDescent="0.3">
      <c r="A73" s="55" t="s">
        <v>56</v>
      </c>
      <c r="B73" s="53" t="s">
        <v>55</v>
      </c>
      <c r="C73" s="54">
        <v>76183</v>
      </c>
      <c r="D73" s="54">
        <v>231556</v>
      </c>
      <c r="E73" s="80"/>
      <c r="F73" s="53">
        <f t="shared" si="1"/>
        <v>155373</v>
      </c>
    </row>
    <row r="74" spans="1:9" ht="19.5" customHeight="1" x14ac:dyDescent="0.3">
      <c r="A74" s="56" t="s">
        <v>196</v>
      </c>
      <c r="B74" s="57" t="s">
        <v>199</v>
      </c>
      <c r="C74" s="54">
        <v>17590</v>
      </c>
      <c r="D74" s="54">
        <v>0</v>
      </c>
      <c r="E74" s="80"/>
      <c r="F74" s="53">
        <f t="shared" si="1"/>
        <v>-17590</v>
      </c>
    </row>
    <row r="75" spans="1:9" x14ac:dyDescent="0.3">
      <c r="A75" s="55" t="s">
        <v>58</v>
      </c>
      <c r="B75" s="53" t="s">
        <v>59</v>
      </c>
      <c r="C75" s="54">
        <v>59045</v>
      </c>
      <c r="D75" s="54">
        <v>59045</v>
      </c>
      <c r="E75" s="80"/>
      <c r="F75" s="53">
        <f t="shared" si="1"/>
        <v>0</v>
      </c>
    </row>
    <row r="76" spans="1:9" x14ac:dyDescent="0.3">
      <c r="A76" s="55" t="s">
        <v>57</v>
      </c>
      <c r="B76" s="53" t="s">
        <v>204</v>
      </c>
      <c r="C76" s="54">
        <v>90461</v>
      </c>
      <c r="D76" s="54">
        <v>86365</v>
      </c>
      <c r="E76" s="80"/>
      <c r="F76" s="53">
        <f t="shared" si="1"/>
        <v>-4096</v>
      </c>
    </row>
    <row r="77" spans="1:9" x14ac:dyDescent="0.3">
      <c r="A77" s="58" t="s">
        <v>157</v>
      </c>
      <c r="B77" s="105" t="s">
        <v>158</v>
      </c>
      <c r="C77" s="59">
        <f>C78+C79</f>
        <v>10000</v>
      </c>
      <c r="D77" s="59">
        <f>D78+D79</f>
        <v>9548</v>
      </c>
      <c r="E77" s="116"/>
      <c r="F77" s="53">
        <f t="shared" si="1"/>
        <v>-452</v>
      </c>
    </row>
    <row r="78" spans="1:9" x14ac:dyDescent="0.3">
      <c r="A78" s="56" t="s">
        <v>159</v>
      </c>
      <c r="B78" s="57" t="s">
        <v>160</v>
      </c>
      <c r="C78" s="54">
        <v>1500</v>
      </c>
      <c r="D78" s="54">
        <v>1500</v>
      </c>
      <c r="E78" s="80"/>
      <c r="F78" s="53">
        <f t="shared" si="1"/>
        <v>0</v>
      </c>
    </row>
    <row r="79" spans="1:9" x14ac:dyDescent="0.3">
      <c r="A79" s="60" t="s">
        <v>159</v>
      </c>
      <c r="B79" s="61" t="s">
        <v>161</v>
      </c>
      <c r="C79" s="54">
        <v>8500</v>
      </c>
      <c r="D79" s="54">
        <v>8048</v>
      </c>
      <c r="E79" s="80"/>
      <c r="F79" s="53">
        <f t="shared" si="1"/>
        <v>-452</v>
      </c>
    </row>
    <row r="80" spans="1:9" x14ac:dyDescent="0.3">
      <c r="A80" s="62" t="s">
        <v>118</v>
      </c>
      <c r="B80" s="63" t="s">
        <v>119</v>
      </c>
      <c r="C80" s="64">
        <f>SUM(C81:C87)</f>
        <v>899754</v>
      </c>
      <c r="D80" s="64">
        <f>SUM(D81:D87)</f>
        <v>509759</v>
      </c>
      <c r="E80" s="113"/>
      <c r="F80" s="53">
        <f t="shared" si="1"/>
        <v>-389995</v>
      </c>
      <c r="G80" s="30" t="s">
        <v>116</v>
      </c>
      <c r="H80" s="30" t="s">
        <v>117</v>
      </c>
      <c r="I80" s="53">
        <f>D69</f>
        <v>1578324</v>
      </c>
    </row>
    <row r="81" spans="1:9" ht="18.75" customHeight="1" x14ac:dyDescent="0.3">
      <c r="A81" s="65" t="s">
        <v>197</v>
      </c>
      <c r="B81" s="66" t="s">
        <v>198</v>
      </c>
      <c r="C81" s="54">
        <v>15000</v>
      </c>
      <c r="D81" s="54">
        <v>15000</v>
      </c>
      <c r="E81" s="80"/>
      <c r="F81" s="53">
        <f t="shared" si="1"/>
        <v>0</v>
      </c>
      <c r="G81" s="30" t="s">
        <v>157</v>
      </c>
      <c r="H81" s="30" t="s">
        <v>158</v>
      </c>
      <c r="I81" s="53">
        <f>D77</f>
        <v>9548</v>
      </c>
    </row>
    <row r="82" spans="1:9" x14ac:dyDescent="0.3">
      <c r="A82" s="55" t="s">
        <v>60</v>
      </c>
      <c r="B82" s="53" t="s">
        <v>120</v>
      </c>
      <c r="C82" s="54">
        <v>5000</v>
      </c>
      <c r="D82" s="54">
        <v>3000</v>
      </c>
      <c r="E82" s="80"/>
      <c r="F82" s="53">
        <f t="shared" si="1"/>
        <v>-2000</v>
      </c>
      <c r="G82" s="30" t="s">
        <v>118</v>
      </c>
      <c r="H82" s="30" t="s">
        <v>119</v>
      </c>
      <c r="I82" s="53">
        <f>D80</f>
        <v>509759</v>
      </c>
    </row>
    <row r="83" spans="1:9" x14ac:dyDescent="0.3">
      <c r="A83" s="55" t="s">
        <v>61</v>
      </c>
      <c r="B83" s="53" t="s">
        <v>121</v>
      </c>
      <c r="C83" s="54">
        <v>706597</v>
      </c>
      <c r="D83" s="54">
        <v>418800</v>
      </c>
      <c r="E83" s="80"/>
      <c r="F83" s="53">
        <f t="shared" si="1"/>
        <v>-287797</v>
      </c>
      <c r="G83" s="30" t="s">
        <v>122</v>
      </c>
      <c r="H83" s="30" t="s">
        <v>123</v>
      </c>
      <c r="I83" s="53">
        <f>D88</f>
        <v>851572</v>
      </c>
    </row>
    <row r="84" spans="1:9" x14ac:dyDescent="0.3">
      <c r="A84" s="56" t="s">
        <v>174</v>
      </c>
      <c r="B84" s="53" t="s">
        <v>194</v>
      </c>
      <c r="C84" s="54">
        <v>9040</v>
      </c>
      <c r="D84" s="54">
        <v>9883</v>
      </c>
      <c r="E84" s="80"/>
      <c r="F84" s="53">
        <f t="shared" si="1"/>
        <v>843</v>
      </c>
      <c r="G84" s="30" t="s">
        <v>125</v>
      </c>
      <c r="H84" s="30" t="s">
        <v>72</v>
      </c>
      <c r="I84" s="53">
        <f>D96</f>
        <v>364465</v>
      </c>
    </row>
    <row r="85" spans="1:9" x14ac:dyDescent="0.3">
      <c r="A85" s="55" t="s">
        <v>62</v>
      </c>
      <c r="B85" s="53" t="s">
        <v>63</v>
      </c>
      <c r="C85" s="54">
        <v>6000</v>
      </c>
      <c r="D85" s="54">
        <v>7800</v>
      </c>
      <c r="E85" s="80"/>
      <c r="F85" s="53">
        <f t="shared" si="1"/>
        <v>1800</v>
      </c>
      <c r="G85" s="30" t="s">
        <v>127</v>
      </c>
      <c r="H85" s="30" t="s">
        <v>128</v>
      </c>
      <c r="I85" s="53">
        <f>D111</f>
        <v>82349</v>
      </c>
    </row>
    <row r="86" spans="1:9" x14ac:dyDescent="0.3">
      <c r="A86" s="55" t="s">
        <v>65</v>
      </c>
      <c r="B86" s="53" t="s">
        <v>64</v>
      </c>
      <c r="C86" s="54">
        <v>88661</v>
      </c>
      <c r="D86" s="54">
        <v>19996</v>
      </c>
      <c r="E86" s="80"/>
      <c r="F86" s="53">
        <f t="shared" si="1"/>
        <v>-68665</v>
      </c>
      <c r="G86" s="30" t="s">
        <v>131</v>
      </c>
      <c r="H86" s="30" t="s">
        <v>132</v>
      </c>
      <c r="I86" s="53">
        <f>D117</f>
        <v>1684566</v>
      </c>
    </row>
    <row r="87" spans="1:9" x14ac:dyDescent="0.3">
      <c r="A87" s="56" t="s">
        <v>66</v>
      </c>
      <c r="B87" s="53" t="s">
        <v>207</v>
      </c>
      <c r="C87" s="54">
        <v>69456</v>
      </c>
      <c r="D87" s="54">
        <v>35280</v>
      </c>
      <c r="E87" s="80"/>
      <c r="F87" s="53">
        <f t="shared" si="1"/>
        <v>-34176</v>
      </c>
      <c r="G87" s="30" t="s">
        <v>134</v>
      </c>
      <c r="H87" s="30" t="s">
        <v>135</v>
      </c>
      <c r="I87" s="53">
        <f>D155</f>
        <v>6700732</v>
      </c>
    </row>
    <row r="88" spans="1:9" x14ac:dyDescent="0.3">
      <c r="A88" s="62" t="s">
        <v>122</v>
      </c>
      <c r="B88" s="72" t="s">
        <v>123</v>
      </c>
      <c r="C88" s="64">
        <f>SUM(C89:C95)</f>
        <v>727406</v>
      </c>
      <c r="D88" s="64">
        <f>SUM(D89:D95)</f>
        <v>851572</v>
      </c>
      <c r="E88" s="113"/>
      <c r="F88" s="53">
        <f t="shared" si="1"/>
        <v>124166</v>
      </c>
      <c r="G88" s="30" t="s">
        <v>49</v>
      </c>
      <c r="H88" s="30" t="s">
        <v>137</v>
      </c>
      <c r="I88" s="53">
        <f>D179</f>
        <v>2082312</v>
      </c>
    </row>
    <row r="89" spans="1:9" x14ac:dyDescent="0.3">
      <c r="A89" s="52" t="s">
        <v>67</v>
      </c>
      <c r="B89" s="53" t="s">
        <v>124</v>
      </c>
      <c r="C89" s="54">
        <v>52122</v>
      </c>
      <c r="D89" s="54">
        <v>61745</v>
      </c>
      <c r="E89" s="80"/>
      <c r="F89" s="53">
        <f t="shared" si="1"/>
        <v>9623</v>
      </c>
    </row>
    <row r="90" spans="1:9" x14ac:dyDescent="0.3">
      <c r="A90" s="55" t="s">
        <v>68</v>
      </c>
      <c r="B90" s="53" t="s">
        <v>178</v>
      </c>
      <c r="C90" s="54">
        <v>180049</v>
      </c>
      <c r="D90" s="54">
        <v>185778</v>
      </c>
      <c r="E90" s="80"/>
      <c r="F90" s="53">
        <f t="shared" si="1"/>
        <v>5729</v>
      </c>
    </row>
    <row r="91" spans="1:9" x14ac:dyDescent="0.3">
      <c r="A91" s="55" t="s">
        <v>68</v>
      </c>
      <c r="B91" s="57" t="s">
        <v>179</v>
      </c>
      <c r="C91" s="54">
        <v>70888</v>
      </c>
      <c r="D91" s="54">
        <v>66200</v>
      </c>
      <c r="E91" s="80"/>
      <c r="F91" s="53">
        <f t="shared" si="1"/>
        <v>-4688</v>
      </c>
    </row>
    <row r="92" spans="1:9" x14ac:dyDescent="0.3">
      <c r="A92" s="55" t="s">
        <v>68</v>
      </c>
      <c r="B92" s="57" t="s">
        <v>180</v>
      </c>
      <c r="C92" s="54">
        <v>133260</v>
      </c>
      <c r="D92" s="54">
        <v>129398</v>
      </c>
      <c r="E92" s="80"/>
      <c r="F92" s="53">
        <f t="shared" si="1"/>
        <v>-3862</v>
      </c>
    </row>
    <row r="93" spans="1:9" x14ac:dyDescent="0.3">
      <c r="A93" s="55" t="s">
        <v>68</v>
      </c>
      <c r="B93" s="57" t="s">
        <v>208</v>
      </c>
      <c r="C93" s="54">
        <v>102951</v>
      </c>
      <c r="D93" s="54">
        <v>106873</v>
      </c>
      <c r="E93" s="80"/>
      <c r="F93" s="53">
        <f t="shared" si="1"/>
        <v>3922</v>
      </c>
    </row>
    <row r="94" spans="1:9" x14ac:dyDescent="0.3">
      <c r="A94" s="56" t="s">
        <v>68</v>
      </c>
      <c r="B94" s="57" t="s">
        <v>172</v>
      </c>
      <c r="C94" s="54">
        <v>181136</v>
      </c>
      <c r="D94" s="54">
        <v>177814</v>
      </c>
      <c r="E94" s="80"/>
      <c r="F94" s="53">
        <f t="shared" si="1"/>
        <v>-3322</v>
      </c>
    </row>
    <row r="95" spans="1:9" x14ac:dyDescent="0.3">
      <c r="A95" s="60" t="s">
        <v>69</v>
      </c>
      <c r="B95" s="53" t="s">
        <v>70</v>
      </c>
      <c r="C95" s="54">
        <v>7000</v>
      </c>
      <c r="D95" s="54">
        <v>123764</v>
      </c>
      <c r="E95" s="80"/>
      <c r="F95" s="53">
        <f t="shared" si="1"/>
        <v>116764</v>
      </c>
    </row>
    <row r="96" spans="1:9" x14ac:dyDescent="0.3">
      <c r="A96" s="62" t="s">
        <v>125</v>
      </c>
      <c r="B96" s="72" t="s">
        <v>72</v>
      </c>
      <c r="C96" s="64">
        <f>SUM(C97:C110)</f>
        <v>743364</v>
      </c>
      <c r="D96" s="64">
        <f>SUM(D97:D110)</f>
        <v>364465</v>
      </c>
      <c r="E96" s="113"/>
      <c r="F96" s="53">
        <f t="shared" si="1"/>
        <v>-378899</v>
      </c>
    </row>
    <row r="97" spans="1:6" x14ac:dyDescent="0.3">
      <c r="A97" s="56" t="s">
        <v>71</v>
      </c>
      <c r="B97" s="57" t="s">
        <v>189</v>
      </c>
      <c r="C97" s="54">
        <v>137486</v>
      </c>
      <c r="D97" s="54">
        <v>180324</v>
      </c>
      <c r="E97" s="80"/>
      <c r="F97" s="53">
        <f t="shared" si="1"/>
        <v>42838</v>
      </c>
    </row>
    <row r="98" spans="1:6" x14ac:dyDescent="0.3">
      <c r="A98" s="55" t="s">
        <v>162</v>
      </c>
      <c r="B98" s="68" t="s">
        <v>181</v>
      </c>
      <c r="C98" s="54">
        <v>97470</v>
      </c>
      <c r="D98" s="54">
        <v>97470</v>
      </c>
      <c r="E98" s="80"/>
      <c r="F98" s="53">
        <f t="shared" si="1"/>
        <v>0</v>
      </c>
    </row>
    <row r="99" spans="1:6" x14ac:dyDescent="0.3">
      <c r="A99" s="55" t="s">
        <v>73</v>
      </c>
      <c r="B99" s="57" t="s">
        <v>170</v>
      </c>
      <c r="C99" s="54">
        <v>14844</v>
      </c>
      <c r="D99" s="54">
        <v>5893</v>
      </c>
      <c r="E99" s="80"/>
      <c r="F99" s="53">
        <f t="shared" si="1"/>
        <v>-8951</v>
      </c>
    </row>
    <row r="100" spans="1:6" x14ac:dyDescent="0.3">
      <c r="A100" s="56" t="s">
        <v>73</v>
      </c>
      <c r="B100" s="57" t="s">
        <v>169</v>
      </c>
      <c r="C100" s="54">
        <v>14880</v>
      </c>
      <c r="D100" s="54">
        <v>14880</v>
      </c>
      <c r="E100" s="80"/>
      <c r="F100" s="53">
        <f t="shared" si="1"/>
        <v>0</v>
      </c>
    </row>
    <row r="101" spans="1:6" x14ac:dyDescent="0.3">
      <c r="A101" s="55" t="s">
        <v>73</v>
      </c>
      <c r="B101" s="57" t="s">
        <v>126</v>
      </c>
      <c r="C101" s="54">
        <v>12840</v>
      </c>
      <c r="D101" s="54">
        <v>12840</v>
      </c>
      <c r="E101" s="80"/>
      <c r="F101" s="53">
        <f t="shared" si="1"/>
        <v>0</v>
      </c>
    </row>
    <row r="102" spans="1:6" ht="17.25" customHeight="1" x14ac:dyDescent="0.3">
      <c r="A102" s="56" t="s">
        <v>73</v>
      </c>
      <c r="B102" s="57" t="s">
        <v>163</v>
      </c>
      <c r="C102" s="54">
        <v>12000</v>
      </c>
      <c r="D102" s="54">
        <v>12000</v>
      </c>
      <c r="E102" s="80"/>
      <c r="F102" s="53">
        <f t="shared" si="1"/>
        <v>0</v>
      </c>
    </row>
    <row r="103" spans="1:6" ht="18.75" hidden="1" customHeight="1" x14ac:dyDescent="0.3">
      <c r="A103" s="56" t="s">
        <v>73</v>
      </c>
      <c r="B103" s="57" t="s">
        <v>164</v>
      </c>
      <c r="C103" s="54">
        <v>0</v>
      </c>
      <c r="D103" s="54">
        <v>0</v>
      </c>
      <c r="E103" s="80"/>
      <c r="F103" s="53">
        <f t="shared" si="1"/>
        <v>0</v>
      </c>
    </row>
    <row r="104" spans="1:6" x14ac:dyDescent="0.3">
      <c r="A104" s="56" t="s">
        <v>73</v>
      </c>
      <c r="B104" s="57" t="s">
        <v>182</v>
      </c>
      <c r="C104" s="54">
        <v>1000</v>
      </c>
      <c r="D104" s="54">
        <v>2700</v>
      </c>
      <c r="E104" s="80"/>
      <c r="F104" s="53">
        <f t="shared" si="1"/>
        <v>1700</v>
      </c>
    </row>
    <row r="105" spans="1:6" x14ac:dyDescent="0.3">
      <c r="A105" s="56" t="s">
        <v>73</v>
      </c>
      <c r="B105" s="57" t="s">
        <v>164</v>
      </c>
      <c r="C105" s="54">
        <v>30824</v>
      </c>
      <c r="D105" s="54">
        <v>3000</v>
      </c>
      <c r="E105" s="80"/>
      <c r="F105" s="53">
        <f t="shared" si="1"/>
        <v>-27824</v>
      </c>
    </row>
    <row r="106" spans="1:6" x14ac:dyDescent="0.3">
      <c r="A106" s="56" t="s">
        <v>73</v>
      </c>
      <c r="B106" s="57" t="s">
        <v>177</v>
      </c>
      <c r="C106" s="54">
        <v>1000</v>
      </c>
      <c r="D106" s="54">
        <v>1000</v>
      </c>
      <c r="E106" s="80"/>
      <c r="F106" s="53">
        <f t="shared" si="1"/>
        <v>0</v>
      </c>
    </row>
    <row r="107" spans="1:6" x14ac:dyDescent="0.3">
      <c r="A107" s="56" t="s">
        <v>73</v>
      </c>
      <c r="B107" s="57" t="s">
        <v>165</v>
      </c>
      <c r="C107" s="54">
        <v>6720</v>
      </c>
      <c r="D107" s="54">
        <v>18720</v>
      </c>
      <c r="E107" s="80"/>
      <c r="F107" s="53">
        <f t="shared" si="1"/>
        <v>12000</v>
      </c>
    </row>
    <row r="108" spans="1:6" x14ac:dyDescent="0.3">
      <c r="A108" s="56" t="s">
        <v>73</v>
      </c>
      <c r="B108" s="57" t="s">
        <v>166</v>
      </c>
      <c r="C108" s="54">
        <v>4370</v>
      </c>
      <c r="D108" s="54">
        <v>4370</v>
      </c>
      <c r="E108" s="80"/>
      <c r="F108" s="53">
        <f t="shared" si="1"/>
        <v>0</v>
      </c>
    </row>
    <row r="109" spans="1:6" x14ac:dyDescent="0.3">
      <c r="A109" s="56" t="s">
        <v>73</v>
      </c>
      <c r="B109" s="57" t="s">
        <v>167</v>
      </c>
      <c r="C109" s="54">
        <v>3500</v>
      </c>
      <c r="D109" s="54">
        <v>3478</v>
      </c>
      <c r="E109" s="80"/>
      <c r="F109" s="53">
        <f t="shared" si="1"/>
        <v>-22</v>
      </c>
    </row>
    <row r="110" spans="1:6" ht="19.5" thickBot="1" x14ac:dyDescent="0.35">
      <c r="A110" s="69" t="s">
        <v>73</v>
      </c>
      <c r="B110" s="70" t="s">
        <v>168</v>
      </c>
      <c r="C110" s="71">
        <v>406430</v>
      </c>
      <c r="D110" s="71">
        <v>7790</v>
      </c>
      <c r="E110" s="80"/>
      <c r="F110" s="53">
        <f t="shared" si="1"/>
        <v>-398640</v>
      </c>
    </row>
    <row r="111" spans="1:6" x14ac:dyDescent="0.3">
      <c r="A111" s="62" t="s">
        <v>127</v>
      </c>
      <c r="B111" s="72" t="s">
        <v>128</v>
      </c>
      <c r="C111" s="64">
        <f>SUM(C112:C116)</f>
        <v>62342</v>
      </c>
      <c r="D111" s="64">
        <f>SUM(D112:D116)</f>
        <v>82349</v>
      </c>
      <c r="E111" s="113"/>
      <c r="F111" s="53">
        <f t="shared" si="1"/>
        <v>20007</v>
      </c>
    </row>
    <row r="112" spans="1:6" x14ac:dyDescent="0.3">
      <c r="A112" s="55" t="s">
        <v>74</v>
      </c>
      <c r="B112" s="57" t="s">
        <v>209</v>
      </c>
      <c r="C112" s="54">
        <v>51397</v>
      </c>
      <c r="D112" s="54">
        <v>71404</v>
      </c>
      <c r="E112" s="80"/>
      <c r="F112" s="53">
        <f t="shared" si="1"/>
        <v>20007</v>
      </c>
    </row>
    <row r="113" spans="1:6" x14ac:dyDescent="0.3">
      <c r="A113" s="55" t="s">
        <v>74</v>
      </c>
      <c r="B113" s="57" t="s">
        <v>210</v>
      </c>
      <c r="C113" s="54">
        <v>8694</v>
      </c>
      <c r="D113" s="54">
        <v>8694</v>
      </c>
      <c r="E113" s="80"/>
      <c r="F113" s="53">
        <f t="shared" si="1"/>
        <v>0</v>
      </c>
    </row>
    <row r="114" spans="1:6" x14ac:dyDescent="0.3">
      <c r="A114" s="55" t="s">
        <v>74</v>
      </c>
      <c r="B114" s="57" t="s">
        <v>183</v>
      </c>
      <c r="C114" s="54">
        <v>1251</v>
      </c>
      <c r="D114" s="54">
        <v>1251</v>
      </c>
      <c r="E114" s="80"/>
      <c r="F114" s="53">
        <f t="shared" si="1"/>
        <v>0</v>
      </c>
    </row>
    <row r="115" spans="1:6" hidden="1" x14ac:dyDescent="0.3">
      <c r="A115" s="55" t="s">
        <v>75</v>
      </c>
      <c r="B115" s="80" t="s">
        <v>129</v>
      </c>
      <c r="C115" s="54">
        <v>0</v>
      </c>
      <c r="D115" s="54">
        <v>0</v>
      </c>
      <c r="E115" s="80"/>
      <c r="F115" s="53">
        <f t="shared" si="1"/>
        <v>0</v>
      </c>
    </row>
    <row r="116" spans="1:6" x14ac:dyDescent="0.3">
      <c r="A116" s="73" t="s">
        <v>76</v>
      </c>
      <c r="B116" s="78" t="s">
        <v>130</v>
      </c>
      <c r="C116" s="81">
        <v>1000</v>
      </c>
      <c r="D116" s="81">
        <v>1000</v>
      </c>
      <c r="E116" s="80"/>
      <c r="F116" s="53">
        <f t="shared" si="1"/>
        <v>0</v>
      </c>
    </row>
    <row r="117" spans="1:6" x14ac:dyDescent="0.3">
      <c r="A117" s="62" t="s">
        <v>131</v>
      </c>
      <c r="B117" s="72" t="s">
        <v>132</v>
      </c>
      <c r="C117" s="64">
        <f>SUM(C118:C154)</f>
        <v>1739129</v>
      </c>
      <c r="D117" s="64">
        <f>SUM(D118:D154)</f>
        <v>1684566</v>
      </c>
      <c r="E117" s="113"/>
      <c r="F117" s="53">
        <f t="shared" si="1"/>
        <v>-54563</v>
      </c>
    </row>
    <row r="118" spans="1:6" x14ac:dyDescent="0.3">
      <c r="A118" s="56" t="s">
        <v>77</v>
      </c>
      <c r="B118" s="53" t="s">
        <v>211</v>
      </c>
      <c r="C118" s="54">
        <v>39696</v>
      </c>
      <c r="D118" s="74">
        <v>41515</v>
      </c>
      <c r="E118" s="117"/>
      <c r="F118" s="53">
        <f t="shared" si="1"/>
        <v>1819</v>
      </c>
    </row>
    <row r="119" spans="1:6" x14ac:dyDescent="0.3">
      <c r="A119" s="56" t="s">
        <v>77</v>
      </c>
      <c r="B119" s="53" t="s">
        <v>193</v>
      </c>
      <c r="C119" s="54">
        <v>10000</v>
      </c>
      <c r="D119" s="74">
        <v>10000</v>
      </c>
      <c r="E119" s="117"/>
      <c r="F119" s="53">
        <f t="shared" si="1"/>
        <v>0</v>
      </c>
    </row>
    <row r="120" spans="1:6" x14ac:dyDescent="0.3">
      <c r="A120" s="56" t="s">
        <v>77</v>
      </c>
      <c r="B120" s="53" t="s">
        <v>195</v>
      </c>
      <c r="C120" s="54">
        <v>4817</v>
      </c>
      <c r="D120" s="74">
        <v>4014</v>
      </c>
      <c r="E120" s="117"/>
      <c r="F120" s="53">
        <f t="shared" si="1"/>
        <v>-803</v>
      </c>
    </row>
    <row r="121" spans="1:6" x14ac:dyDescent="0.3">
      <c r="A121" s="56" t="s">
        <v>77</v>
      </c>
      <c r="B121" s="57" t="s">
        <v>184</v>
      </c>
      <c r="C121" s="54">
        <v>40000</v>
      </c>
      <c r="D121" s="74">
        <v>40000</v>
      </c>
      <c r="E121" s="117"/>
      <c r="F121" s="53">
        <f t="shared" si="1"/>
        <v>0</v>
      </c>
    </row>
    <row r="122" spans="1:6" x14ac:dyDescent="0.3">
      <c r="A122" s="56" t="s">
        <v>77</v>
      </c>
      <c r="B122" s="53" t="s">
        <v>143</v>
      </c>
      <c r="C122" s="54">
        <v>59176</v>
      </c>
      <c r="D122" s="74">
        <v>58927</v>
      </c>
      <c r="E122" s="117"/>
      <c r="F122" s="53">
        <f t="shared" si="1"/>
        <v>-249</v>
      </c>
    </row>
    <row r="123" spans="1:6" x14ac:dyDescent="0.3">
      <c r="A123" s="56" t="s">
        <v>141</v>
      </c>
      <c r="B123" s="53" t="s">
        <v>133</v>
      </c>
      <c r="C123" s="54">
        <v>187123</v>
      </c>
      <c r="D123" s="74">
        <v>173153</v>
      </c>
      <c r="E123" s="117"/>
      <c r="F123" s="53">
        <f t="shared" si="1"/>
        <v>-13970</v>
      </c>
    </row>
    <row r="124" spans="1:6" x14ac:dyDescent="0.3">
      <c r="A124" s="56" t="s">
        <v>78</v>
      </c>
      <c r="B124" s="53" t="s">
        <v>190</v>
      </c>
      <c r="C124" s="54">
        <v>92053</v>
      </c>
      <c r="D124" s="74">
        <v>48500</v>
      </c>
      <c r="E124" s="117"/>
      <c r="F124" s="53">
        <f t="shared" si="1"/>
        <v>-43553</v>
      </c>
    </row>
    <row r="125" spans="1:6" x14ac:dyDescent="0.3">
      <c r="A125" s="56" t="s">
        <v>79</v>
      </c>
      <c r="B125" s="53" t="s">
        <v>80</v>
      </c>
      <c r="C125" s="54">
        <v>76192</v>
      </c>
      <c r="D125" s="74">
        <v>67575</v>
      </c>
      <c r="E125" s="117"/>
      <c r="F125" s="53">
        <f t="shared" si="1"/>
        <v>-8617</v>
      </c>
    </row>
    <row r="126" spans="1:6" x14ac:dyDescent="0.3">
      <c r="A126" s="56" t="s">
        <v>79</v>
      </c>
      <c r="B126" s="53" t="s">
        <v>81</v>
      </c>
      <c r="C126" s="54">
        <v>39094</v>
      </c>
      <c r="D126" s="74">
        <v>42663</v>
      </c>
      <c r="E126" s="117"/>
      <c r="F126" s="53">
        <f t="shared" si="1"/>
        <v>3569</v>
      </c>
    </row>
    <row r="127" spans="1:6" x14ac:dyDescent="0.3">
      <c r="A127" s="56" t="s">
        <v>79</v>
      </c>
      <c r="B127" s="53" t="s">
        <v>171</v>
      </c>
      <c r="C127" s="54">
        <v>69535</v>
      </c>
      <c r="D127" s="74">
        <v>77087</v>
      </c>
      <c r="E127" s="117"/>
      <c r="F127" s="53">
        <f t="shared" si="1"/>
        <v>7552</v>
      </c>
    </row>
    <row r="128" spans="1:6" x14ac:dyDescent="0.3">
      <c r="A128" s="56" t="s">
        <v>79</v>
      </c>
      <c r="B128" s="53" t="s">
        <v>232</v>
      </c>
      <c r="C128" s="108">
        <v>2987</v>
      </c>
      <c r="D128" s="74">
        <v>0</v>
      </c>
      <c r="E128" s="117"/>
      <c r="F128" s="53">
        <f t="shared" si="1"/>
        <v>-2987</v>
      </c>
    </row>
    <row r="129" spans="1:6" x14ac:dyDescent="0.3">
      <c r="A129" s="55" t="s">
        <v>82</v>
      </c>
      <c r="B129" s="53" t="s">
        <v>185</v>
      </c>
      <c r="C129" s="54">
        <v>73833</v>
      </c>
      <c r="D129" s="74">
        <v>84847</v>
      </c>
      <c r="E129" s="117"/>
      <c r="F129" s="53">
        <f t="shared" si="1"/>
        <v>11014</v>
      </c>
    </row>
    <row r="130" spans="1:6" x14ac:dyDescent="0.3">
      <c r="A130" s="55" t="s">
        <v>82</v>
      </c>
      <c r="B130" s="53" t="s">
        <v>175</v>
      </c>
      <c r="C130" s="54">
        <v>60000</v>
      </c>
      <c r="D130" s="74">
        <v>0</v>
      </c>
      <c r="E130" s="117"/>
      <c r="F130" s="53">
        <f t="shared" si="1"/>
        <v>-60000</v>
      </c>
    </row>
    <row r="131" spans="1:6" x14ac:dyDescent="0.3">
      <c r="A131" s="56" t="s">
        <v>142</v>
      </c>
      <c r="B131" s="53" t="s">
        <v>83</v>
      </c>
      <c r="C131" s="54">
        <v>42145</v>
      </c>
      <c r="D131" s="74">
        <v>44572</v>
      </c>
      <c r="E131" s="117"/>
      <c r="F131" s="53">
        <f t="shared" si="1"/>
        <v>2427</v>
      </c>
    </row>
    <row r="132" spans="1:6" x14ac:dyDescent="0.3">
      <c r="A132" s="56" t="s">
        <v>142</v>
      </c>
      <c r="B132" s="53" t="s">
        <v>84</v>
      </c>
      <c r="C132" s="54">
        <v>12349</v>
      </c>
      <c r="D132" s="74">
        <v>12941</v>
      </c>
      <c r="E132" s="117"/>
      <c r="F132" s="53">
        <f t="shared" si="1"/>
        <v>592</v>
      </c>
    </row>
    <row r="133" spans="1:6" x14ac:dyDescent="0.3">
      <c r="A133" s="56" t="s">
        <v>142</v>
      </c>
      <c r="B133" s="53" t="s">
        <v>176</v>
      </c>
      <c r="C133" s="54">
        <v>47650</v>
      </c>
      <c r="D133" s="74">
        <v>48102</v>
      </c>
      <c r="E133" s="117"/>
      <c r="F133" s="53">
        <f t="shared" ref="F133:F191" si="2">D133-C133</f>
        <v>452</v>
      </c>
    </row>
    <row r="134" spans="1:6" x14ac:dyDescent="0.3">
      <c r="A134" s="56" t="s">
        <v>142</v>
      </c>
      <c r="B134" s="53" t="s">
        <v>144</v>
      </c>
      <c r="C134" s="54">
        <v>22694</v>
      </c>
      <c r="D134" s="74">
        <v>23967</v>
      </c>
      <c r="E134" s="117"/>
      <c r="F134" s="53">
        <f t="shared" si="2"/>
        <v>1273</v>
      </c>
    </row>
    <row r="135" spans="1:6" x14ac:dyDescent="0.3">
      <c r="A135" s="56" t="s">
        <v>142</v>
      </c>
      <c r="B135" s="53" t="s">
        <v>85</v>
      </c>
      <c r="C135" s="54">
        <v>20847</v>
      </c>
      <c r="D135" s="74">
        <v>23439</v>
      </c>
      <c r="E135" s="117"/>
      <c r="F135" s="53">
        <f t="shared" si="2"/>
        <v>2592</v>
      </c>
    </row>
    <row r="136" spans="1:6" x14ac:dyDescent="0.3">
      <c r="A136" s="56" t="s">
        <v>142</v>
      </c>
      <c r="B136" s="53" t="s">
        <v>145</v>
      </c>
      <c r="C136" s="54">
        <v>25637</v>
      </c>
      <c r="D136" s="74">
        <v>27679</v>
      </c>
      <c r="E136" s="117"/>
      <c r="F136" s="53">
        <f t="shared" si="2"/>
        <v>2042</v>
      </c>
    </row>
    <row r="137" spans="1:6" x14ac:dyDescent="0.3">
      <c r="A137" s="55" t="s">
        <v>86</v>
      </c>
      <c r="B137" s="75" t="s">
        <v>212</v>
      </c>
      <c r="C137" s="54">
        <v>44215</v>
      </c>
      <c r="D137" s="74">
        <v>47524</v>
      </c>
      <c r="E137" s="117"/>
      <c r="F137" s="53">
        <f t="shared" si="2"/>
        <v>3309</v>
      </c>
    </row>
    <row r="138" spans="1:6" x14ac:dyDescent="0.3">
      <c r="A138" s="55" t="s">
        <v>86</v>
      </c>
      <c r="B138" s="53" t="s">
        <v>90</v>
      </c>
      <c r="C138" s="54">
        <v>44185</v>
      </c>
      <c r="D138" s="74">
        <v>47313</v>
      </c>
      <c r="E138" s="117"/>
      <c r="F138" s="53">
        <f t="shared" si="2"/>
        <v>3128</v>
      </c>
    </row>
    <row r="139" spans="1:6" x14ac:dyDescent="0.3">
      <c r="A139" s="55" t="s">
        <v>86</v>
      </c>
      <c r="B139" s="53" t="s">
        <v>91</v>
      </c>
      <c r="C139" s="54">
        <v>39794</v>
      </c>
      <c r="D139" s="74">
        <v>43762</v>
      </c>
      <c r="E139" s="117"/>
      <c r="F139" s="53">
        <f t="shared" si="2"/>
        <v>3968</v>
      </c>
    </row>
    <row r="140" spans="1:6" x14ac:dyDescent="0.3">
      <c r="A140" s="55" t="s">
        <v>86</v>
      </c>
      <c r="B140" s="53" t="s">
        <v>89</v>
      </c>
      <c r="C140" s="54">
        <v>85011</v>
      </c>
      <c r="D140" s="74">
        <v>96211</v>
      </c>
      <c r="E140" s="117"/>
      <c r="F140" s="53">
        <f t="shared" si="2"/>
        <v>11200</v>
      </c>
    </row>
    <row r="141" spans="1:6" x14ac:dyDescent="0.3">
      <c r="A141" s="56" t="s">
        <v>86</v>
      </c>
      <c r="B141" s="53" t="s">
        <v>226</v>
      </c>
      <c r="C141" s="54">
        <v>3410</v>
      </c>
      <c r="D141" s="74">
        <v>2410</v>
      </c>
      <c r="E141" s="117"/>
      <c r="F141" s="53">
        <f t="shared" si="2"/>
        <v>-1000</v>
      </c>
    </row>
    <row r="142" spans="1:6" x14ac:dyDescent="0.3">
      <c r="A142" s="55" t="s">
        <v>86</v>
      </c>
      <c r="B142" s="53" t="s">
        <v>88</v>
      </c>
      <c r="C142" s="54">
        <v>184519</v>
      </c>
      <c r="D142" s="74">
        <v>205468</v>
      </c>
      <c r="E142" s="117"/>
      <c r="F142" s="53">
        <f t="shared" si="2"/>
        <v>20949</v>
      </c>
    </row>
    <row r="143" spans="1:6" x14ac:dyDescent="0.3">
      <c r="A143" s="55" t="s">
        <v>86</v>
      </c>
      <c r="B143" s="53" t="s">
        <v>213</v>
      </c>
      <c r="C143" s="54">
        <v>19326</v>
      </c>
      <c r="D143" s="74">
        <v>20446</v>
      </c>
      <c r="E143" s="117"/>
      <c r="F143" s="53">
        <f t="shared" si="2"/>
        <v>1120</v>
      </c>
    </row>
    <row r="144" spans="1:6" x14ac:dyDescent="0.3">
      <c r="A144" s="55" t="s">
        <v>86</v>
      </c>
      <c r="B144" s="53" t="s">
        <v>214</v>
      </c>
      <c r="C144" s="54">
        <v>26378</v>
      </c>
      <c r="D144" s="74">
        <v>27581</v>
      </c>
      <c r="E144" s="117"/>
      <c r="F144" s="53">
        <f t="shared" si="2"/>
        <v>1203</v>
      </c>
    </row>
    <row r="145" spans="1:6" x14ac:dyDescent="0.3">
      <c r="A145" s="55" t="s">
        <v>86</v>
      </c>
      <c r="B145" s="53" t="s">
        <v>215</v>
      </c>
      <c r="C145" s="54">
        <v>40831</v>
      </c>
      <c r="D145" s="74">
        <v>28591</v>
      </c>
      <c r="E145" s="117"/>
      <c r="F145" s="53">
        <f t="shared" si="2"/>
        <v>-12240</v>
      </c>
    </row>
    <row r="146" spans="1:6" x14ac:dyDescent="0.3">
      <c r="A146" s="55" t="s">
        <v>86</v>
      </c>
      <c r="B146" s="53" t="s">
        <v>87</v>
      </c>
      <c r="C146" s="54">
        <v>149514</v>
      </c>
      <c r="D146" s="74">
        <v>170723</v>
      </c>
      <c r="E146" s="117"/>
      <c r="F146" s="53">
        <f t="shared" si="2"/>
        <v>21209</v>
      </c>
    </row>
    <row r="147" spans="1:6" x14ac:dyDescent="0.3">
      <c r="A147" s="55" t="s">
        <v>86</v>
      </c>
      <c r="B147" s="53" t="s">
        <v>146</v>
      </c>
      <c r="C147" s="54">
        <v>7000</v>
      </c>
      <c r="D147" s="74">
        <v>0</v>
      </c>
      <c r="E147" s="117"/>
      <c r="F147" s="53">
        <f t="shared" si="2"/>
        <v>-7000</v>
      </c>
    </row>
    <row r="148" spans="1:6" x14ac:dyDescent="0.3">
      <c r="A148" s="55" t="s">
        <v>92</v>
      </c>
      <c r="B148" s="53" t="s">
        <v>216</v>
      </c>
      <c r="C148" s="54">
        <v>91230</v>
      </c>
      <c r="D148" s="74">
        <v>78854</v>
      </c>
      <c r="E148" s="117"/>
      <c r="F148" s="53">
        <f t="shared" si="2"/>
        <v>-12376</v>
      </c>
    </row>
    <row r="149" spans="1:6" x14ac:dyDescent="0.3">
      <c r="A149" s="55" t="s">
        <v>92</v>
      </c>
      <c r="B149" s="53" t="s">
        <v>217</v>
      </c>
      <c r="C149" s="54">
        <v>3000</v>
      </c>
      <c r="D149" s="74">
        <v>3000</v>
      </c>
      <c r="E149" s="117"/>
      <c r="F149" s="53">
        <f t="shared" si="2"/>
        <v>0</v>
      </c>
    </row>
    <row r="150" spans="1:6" x14ac:dyDescent="0.3">
      <c r="A150" s="55" t="s">
        <v>92</v>
      </c>
      <c r="B150" s="53" t="s">
        <v>243</v>
      </c>
      <c r="C150" s="54">
        <v>4606</v>
      </c>
      <c r="D150" s="74">
        <v>3000</v>
      </c>
      <c r="E150" s="117"/>
      <c r="F150" s="53">
        <f t="shared" si="2"/>
        <v>-1606</v>
      </c>
    </row>
    <row r="151" spans="1:6" x14ac:dyDescent="0.3">
      <c r="A151" s="55" t="s">
        <v>92</v>
      </c>
      <c r="B151" s="53" t="s">
        <v>218</v>
      </c>
      <c r="C151" s="54">
        <v>16786</v>
      </c>
      <c r="D151" s="74">
        <v>19710</v>
      </c>
      <c r="E151" s="117"/>
      <c r="F151" s="53">
        <f t="shared" si="2"/>
        <v>2924</v>
      </c>
    </row>
    <row r="152" spans="1:6" x14ac:dyDescent="0.3">
      <c r="A152" s="56" t="s">
        <v>230</v>
      </c>
      <c r="B152" s="53" t="s">
        <v>231</v>
      </c>
      <c r="C152" s="111">
        <v>30000</v>
      </c>
      <c r="D152" s="110">
        <v>29992</v>
      </c>
      <c r="E152" s="117"/>
      <c r="F152" s="53">
        <f t="shared" si="2"/>
        <v>-8</v>
      </c>
    </row>
    <row r="153" spans="1:6" x14ac:dyDescent="0.3">
      <c r="A153" s="55" t="s">
        <v>93</v>
      </c>
      <c r="B153" s="53" t="s">
        <v>219</v>
      </c>
      <c r="C153" s="54">
        <v>18696</v>
      </c>
      <c r="D153" s="74">
        <v>29000</v>
      </c>
      <c r="E153" s="117"/>
      <c r="F153" s="53">
        <f t="shared" si="2"/>
        <v>10304</v>
      </c>
    </row>
    <row r="154" spans="1:6" ht="19.5" thickBot="1" x14ac:dyDescent="0.35">
      <c r="A154" s="69" t="s">
        <v>94</v>
      </c>
      <c r="B154" s="76" t="s">
        <v>95</v>
      </c>
      <c r="C154" s="71">
        <v>4800</v>
      </c>
      <c r="D154" s="103">
        <v>2000</v>
      </c>
      <c r="E154" s="117"/>
      <c r="F154" s="53">
        <f t="shared" si="2"/>
        <v>-2800</v>
      </c>
    </row>
    <row r="155" spans="1:6" x14ac:dyDescent="0.3">
      <c r="A155" s="62" t="s">
        <v>134</v>
      </c>
      <c r="B155" s="72" t="s">
        <v>135</v>
      </c>
      <c r="C155" s="67">
        <f>SUM(C156:C178)</f>
        <v>6161179</v>
      </c>
      <c r="D155" s="104">
        <f>SUM(D156:D178)</f>
        <v>6700732</v>
      </c>
      <c r="E155" s="118"/>
      <c r="F155" s="53">
        <f t="shared" si="2"/>
        <v>539553</v>
      </c>
    </row>
    <row r="156" spans="1:6" x14ac:dyDescent="0.3">
      <c r="A156" s="52" t="s">
        <v>96</v>
      </c>
      <c r="B156" s="53" t="s">
        <v>220</v>
      </c>
      <c r="C156" s="108">
        <v>403589</v>
      </c>
      <c r="D156" s="74">
        <v>436589</v>
      </c>
      <c r="E156" s="117"/>
      <c r="F156" s="53">
        <f t="shared" si="2"/>
        <v>33000</v>
      </c>
    </row>
    <row r="157" spans="1:6" x14ac:dyDescent="0.3">
      <c r="A157" s="55" t="s">
        <v>96</v>
      </c>
      <c r="B157" s="57" t="s">
        <v>221</v>
      </c>
      <c r="C157" s="108">
        <v>611107</v>
      </c>
      <c r="D157" s="74">
        <v>756108</v>
      </c>
      <c r="E157" s="117"/>
      <c r="F157" s="53">
        <f t="shared" si="2"/>
        <v>145001</v>
      </c>
    </row>
    <row r="158" spans="1:6" x14ac:dyDescent="0.3">
      <c r="A158" s="55" t="s">
        <v>96</v>
      </c>
      <c r="B158" s="57" t="s">
        <v>222</v>
      </c>
      <c r="C158" s="108">
        <v>155716</v>
      </c>
      <c r="D158" s="74">
        <v>167795</v>
      </c>
      <c r="E158" s="117"/>
      <c r="F158" s="53">
        <f t="shared" si="2"/>
        <v>12079</v>
      </c>
    </row>
    <row r="159" spans="1:6" x14ac:dyDescent="0.3">
      <c r="A159" s="55" t="s">
        <v>96</v>
      </c>
      <c r="B159" s="57" t="s">
        <v>223</v>
      </c>
      <c r="C159" s="108">
        <v>94392</v>
      </c>
      <c r="D159" s="74">
        <v>93784</v>
      </c>
      <c r="E159" s="117"/>
      <c r="F159" s="53">
        <f t="shared" si="2"/>
        <v>-608</v>
      </c>
    </row>
    <row r="160" spans="1:6" x14ac:dyDescent="0.3">
      <c r="A160" s="55" t="s">
        <v>96</v>
      </c>
      <c r="B160" s="57" t="s">
        <v>224</v>
      </c>
      <c r="C160" s="108">
        <v>97794</v>
      </c>
      <c r="D160" s="74">
        <v>122633</v>
      </c>
      <c r="E160" s="117"/>
      <c r="F160" s="53">
        <f t="shared" si="2"/>
        <v>24839</v>
      </c>
    </row>
    <row r="161" spans="1:6" x14ac:dyDescent="0.3">
      <c r="A161" s="55" t="s">
        <v>96</v>
      </c>
      <c r="B161" s="53" t="s">
        <v>136</v>
      </c>
      <c r="C161" s="108">
        <v>113700</v>
      </c>
      <c r="D161" s="74">
        <v>153261</v>
      </c>
      <c r="E161" s="117"/>
      <c r="F161" s="53">
        <f t="shared" si="2"/>
        <v>39561</v>
      </c>
    </row>
    <row r="162" spans="1:6" x14ac:dyDescent="0.3">
      <c r="A162" s="56" t="s">
        <v>97</v>
      </c>
      <c r="B162" s="57" t="s">
        <v>98</v>
      </c>
      <c r="C162" s="108">
        <v>567537</v>
      </c>
      <c r="D162" s="74">
        <v>630329</v>
      </c>
      <c r="E162" s="117"/>
      <c r="F162" s="53">
        <f t="shared" si="2"/>
        <v>62792</v>
      </c>
    </row>
    <row r="163" spans="1:6" x14ac:dyDescent="0.3">
      <c r="A163" s="56" t="s">
        <v>97</v>
      </c>
      <c r="B163" s="57" t="s">
        <v>147</v>
      </c>
      <c r="C163" s="108">
        <v>317465</v>
      </c>
      <c r="D163" s="74">
        <v>328531</v>
      </c>
      <c r="E163" s="117"/>
      <c r="F163" s="53">
        <f t="shared" si="2"/>
        <v>11066</v>
      </c>
    </row>
    <row r="164" spans="1:6" x14ac:dyDescent="0.3">
      <c r="A164" s="56" t="s">
        <v>97</v>
      </c>
      <c r="B164" s="57" t="s">
        <v>186</v>
      </c>
      <c r="C164" s="108">
        <v>93500</v>
      </c>
      <c r="D164" s="74">
        <v>122688</v>
      </c>
      <c r="E164" s="117"/>
      <c r="F164" s="53">
        <f t="shared" si="2"/>
        <v>29188</v>
      </c>
    </row>
    <row r="165" spans="1:6" x14ac:dyDescent="0.3">
      <c r="A165" s="55" t="s">
        <v>97</v>
      </c>
      <c r="B165" s="53" t="s">
        <v>148</v>
      </c>
      <c r="C165" s="108">
        <v>1122037</v>
      </c>
      <c r="D165" s="74">
        <v>1215671</v>
      </c>
      <c r="E165" s="117"/>
      <c r="F165" s="53">
        <f t="shared" si="2"/>
        <v>93634</v>
      </c>
    </row>
    <row r="166" spans="1:6" x14ac:dyDescent="0.3">
      <c r="A166" s="55" t="s">
        <v>97</v>
      </c>
      <c r="B166" s="57" t="s">
        <v>149</v>
      </c>
      <c r="C166" s="108">
        <v>1512077</v>
      </c>
      <c r="D166" s="74">
        <v>1606089</v>
      </c>
      <c r="E166" s="117"/>
      <c r="F166" s="53">
        <f t="shared" si="2"/>
        <v>94012</v>
      </c>
    </row>
    <row r="167" spans="1:6" x14ac:dyDescent="0.3">
      <c r="A167" s="55" t="s">
        <v>99</v>
      </c>
      <c r="B167" s="53" t="s">
        <v>100</v>
      </c>
      <c r="C167" s="108">
        <v>50501</v>
      </c>
      <c r="D167" s="74">
        <v>57557</v>
      </c>
      <c r="E167" s="117"/>
      <c r="F167" s="53">
        <f t="shared" si="2"/>
        <v>7056</v>
      </c>
    </row>
    <row r="168" spans="1:6" x14ac:dyDescent="0.3">
      <c r="A168" s="55" t="s">
        <v>101</v>
      </c>
      <c r="B168" s="53" t="s">
        <v>102</v>
      </c>
      <c r="C168" s="108">
        <v>157403</v>
      </c>
      <c r="D168" s="74">
        <v>162198</v>
      </c>
      <c r="E168" s="117"/>
      <c r="F168" s="53">
        <f t="shared" si="2"/>
        <v>4795</v>
      </c>
    </row>
    <row r="169" spans="1:6" x14ac:dyDescent="0.3">
      <c r="A169" s="55" t="s">
        <v>101</v>
      </c>
      <c r="B169" s="57" t="s">
        <v>103</v>
      </c>
      <c r="C169" s="108">
        <v>172942</v>
      </c>
      <c r="D169" s="74">
        <v>178176</v>
      </c>
      <c r="E169" s="117"/>
      <c r="F169" s="53">
        <f t="shared" si="2"/>
        <v>5234</v>
      </c>
    </row>
    <row r="170" spans="1:6" x14ac:dyDescent="0.3">
      <c r="A170" s="77" t="s">
        <v>101</v>
      </c>
      <c r="B170" s="57" t="s">
        <v>227</v>
      </c>
      <c r="C170" s="108">
        <v>229733</v>
      </c>
      <c r="D170" s="74">
        <v>154600</v>
      </c>
      <c r="E170" s="117"/>
      <c r="F170" s="53">
        <f t="shared" si="2"/>
        <v>-75133</v>
      </c>
    </row>
    <row r="171" spans="1:6" x14ac:dyDescent="0.3">
      <c r="A171" s="55" t="s">
        <v>101</v>
      </c>
      <c r="B171" s="57" t="s">
        <v>191</v>
      </c>
      <c r="C171" s="108">
        <v>10000</v>
      </c>
      <c r="D171" s="74">
        <v>10000</v>
      </c>
      <c r="E171" s="117"/>
      <c r="F171" s="53">
        <f t="shared" si="2"/>
        <v>0</v>
      </c>
    </row>
    <row r="172" spans="1:6" x14ac:dyDescent="0.3">
      <c r="A172" s="55" t="s">
        <v>104</v>
      </c>
      <c r="B172" s="57" t="s">
        <v>187</v>
      </c>
      <c r="C172" s="108">
        <v>108200</v>
      </c>
      <c r="D172" s="74">
        <v>108200</v>
      </c>
      <c r="E172" s="117"/>
      <c r="F172" s="53">
        <f t="shared" si="2"/>
        <v>0</v>
      </c>
    </row>
    <row r="173" spans="1:6" x14ac:dyDescent="0.3">
      <c r="A173" s="55" t="s">
        <v>105</v>
      </c>
      <c r="B173" s="57" t="s">
        <v>200</v>
      </c>
      <c r="C173" s="108">
        <v>110400</v>
      </c>
      <c r="D173" s="74">
        <v>114025</v>
      </c>
      <c r="E173" s="117"/>
      <c r="F173" s="53">
        <f t="shared" si="2"/>
        <v>3625</v>
      </c>
    </row>
    <row r="174" spans="1:6" x14ac:dyDescent="0.3">
      <c r="A174" s="55" t="s">
        <v>105</v>
      </c>
      <c r="B174" s="57" t="s">
        <v>201</v>
      </c>
      <c r="C174" s="108">
        <v>117925</v>
      </c>
      <c r="D174" s="74">
        <v>122599</v>
      </c>
      <c r="E174" s="117"/>
      <c r="F174" s="53">
        <f t="shared" si="2"/>
        <v>4674</v>
      </c>
    </row>
    <row r="175" spans="1:6" x14ac:dyDescent="0.3">
      <c r="A175" s="55" t="s">
        <v>105</v>
      </c>
      <c r="B175" s="57" t="s">
        <v>202</v>
      </c>
      <c r="C175" s="108">
        <v>44646</v>
      </c>
      <c r="D175" s="74">
        <v>47104</v>
      </c>
      <c r="E175" s="117"/>
      <c r="F175" s="53">
        <f t="shared" si="2"/>
        <v>2458</v>
      </c>
    </row>
    <row r="176" spans="1:6" x14ac:dyDescent="0.3">
      <c r="A176" s="55" t="s">
        <v>105</v>
      </c>
      <c r="B176" s="57" t="s">
        <v>203</v>
      </c>
      <c r="C176" s="108">
        <v>24358</v>
      </c>
      <c r="D176" s="74">
        <v>15324</v>
      </c>
      <c r="E176" s="117"/>
      <c r="F176" s="53">
        <f t="shared" si="2"/>
        <v>-9034</v>
      </c>
    </row>
    <row r="177" spans="1:6" x14ac:dyDescent="0.3">
      <c r="A177" s="55" t="s">
        <v>106</v>
      </c>
      <c r="B177" s="57" t="s">
        <v>150</v>
      </c>
      <c r="C177" s="108">
        <v>33819</v>
      </c>
      <c r="D177" s="74">
        <v>33819</v>
      </c>
      <c r="E177" s="117"/>
      <c r="F177" s="53">
        <f t="shared" si="2"/>
        <v>0</v>
      </c>
    </row>
    <row r="178" spans="1:6" x14ac:dyDescent="0.3">
      <c r="A178" s="56" t="s">
        <v>151</v>
      </c>
      <c r="B178" s="57" t="s">
        <v>152</v>
      </c>
      <c r="C178" s="108">
        <v>12338</v>
      </c>
      <c r="D178" s="74">
        <v>63652</v>
      </c>
      <c r="E178" s="117"/>
      <c r="F178" s="53">
        <f t="shared" si="2"/>
        <v>51314</v>
      </c>
    </row>
    <row r="179" spans="1:6" x14ac:dyDescent="0.3">
      <c r="A179" s="62" t="s">
        <v>49</v>
      </c>
      <c r="B179" s="72" t="s">
        <v>137</v>
      </c>
      <c r="C179" s="112">
        <f>SUM(C180:C191)</f>
        <v>2792662</v>
      </c>
      <c r="D179" s="64">
        <f>SUM(D180:D191)</f>
        <v>2082312</v>
      </c>
      <c r="E179" s="113"/>
      <c r="F179" s="53">
        <f t="shared" si="2"/>
        <v>-710350</v>
      </c>
    </row>
    <row r="180" spans="1:6" x14ac:dyDescent="0.3">
      <c r="A180" s="55" t="s">
        <v>108</v>
      </c>
      <c r="B180" s="53" t="s">
        <v>107</v>
      </c>
      <c r="C180" s="108">
        <v>60100</v>
      </c>
      <c r="D180" s="54">
        <v>66500</v>
      </c>
      <c r="E180" s="80"/>
      <c r="F180" s="53">
        <f t="shared" si="2"/>
        <v>6400</v>
      </c>
    </row>
    <row r="181" spans="1:6" x14ac:dyDescent="0.3">
      <c r="A181" s="56" t="s">
        <v>108</v>
      </c>
      <c r="B181" s="53" t="s">
        <v>228</v>
      </c>
      <c r="C181" s="108">
        <v>22451</v>
      </c>
      <c r="D181" s="54">
        <v>0</v>
      </c>
      <c r="E181" s="80"/>
      <c r="F181" s="53">
        <f t="shared" si="2"/>
        <v>-22451</v>
      </c>
    </row>
    <row r="182" spans="1:6" x14ac:dyDescent="0.3">
      <c r="A182" s="55" t="s">
        <v>109</v>
      </c>
      <c r="B182" s="53" t="s">
        <v>153</v>
      </c>
      <c r="C182" s="108">
        <v>289893</v>
      </c>
      <c r="D182" s="54">
        <v>310715</v>
      </c>
      <c r="E182" s="80"/>
      <c r="F182" s="53">
        <f t="shared" si="2"/>
        <v>20822</v>
      </c>
    </row>
    <row r="183" spans="1:6" x14ac:dyDescent="0.3">
      <c r="A183" s="55" t="s">
        <v>109</v>
      </c>
      <c r="B183" s="57" t="s">
        <v>234</v>
      </c>
      <c r="C183" s="108">
        <v>1543452</v>
      </c>
      <c r="D183" s="54">
        <v>822068</v>
      </c>
      <c r="E183" s="80"/>
      <c r="F183" s="53">
        <f t="shared" si="2"/>
        <v>-721384</v>
      </c>
    </row>
    <row r="184" spans="1:6" x14ac:dyDescent="0.3">
      <c r="A184" s="55" t="s">
        <v>109</v>
      </c>
      <c r="B184" s="57" t="s">
        <v>192</v>
      </c>
      <c r="C184" s="108">
        <v>251000</v>
      </c>
      <c r="D184" s="54">
        <v>245000</v>
      </c>
      <c r="E184" s="80"/>
      <c r="F184" s="53">
        <f t="shared" si="2"/>
        <v>-6000</v>
      </c>
    </row>
    <row r="185" spans="1:6" x14ac:dyDescent="0.3">
      <c r="A185" s="56" t="s">
        <v>109</v>
      </c>
      <c r="B185" s="57" t="s">
        <v>233</v>
      </c>
      <c r="C185" s="108">
        <v>11150</v>
      </c>
      <c r="D185" s="54">
        <v>2150</v>
      </c>
      <c r="E185" s="80"/>
      <c r="F185" s="53">
        <f>D185-C185</f>
        <v>-9000</v>
      </c>
    </row>
    <row r="186" spans="1:6" x14ac:dyDescent="0.3">
      <c r="A186" s="56"/>
      <c r="B186" s="57" t="s">
        <v>244</v>
      </c>
      <c r="C186" s="108">
        <v>0</v>
      </c>
      <c r="D186" s="54">
        <v>20726</v>
      </c>
      <c r="E186" s="80"/>
      <c r="F186" s="53"/>
    </row>
    <row r="187" spans="1:6" x14ac:dyDescent="0.3">
      <c r="A187" s="56" t="s">
        <v>154</v>
      </c>
      <c r="B187" s="57" t="s">
        <v>188</v>
      </c>
      <c r="C187" s="108">
        <v>20250</v>
      </c>
      <c r="D187" s="54">
        <v>22100</v>
      </c>
      <c r="E187" s="80"/>
      <c r="F187" s="53">
        <f t="shared" si="2"/>
        <v>1850</v>
      </c>
    </row>
    <row r="188" spans="1:6" x14ac:dyDescent="0.3">
      <c r="A188" s="56" t="s">
        <v>155</v>
      </c>
      <c r="B188" s="57" t="s">
        <v>229</v>
      </c>
      <c r="C188" s="108">
        <v>90462</v>
      </c>
      <c r="D188" s="54">
        <v>64257</v>
      </c>
      <c r="E188" s="80"/>
      <c r="F188" s="53">
        <f t="shared" si="2"/>
        <v>-26205</v>
      </c>
    </row>
    <row r="189" spans="1:6" x14ac:dyDescent="0.3">
      <c r="A189" s="55" t="s">
        <v>110</v>
      </c>
      <c r="B189" s="53" t="s">
        <v>111</v>
      </c>
      <c r="C189" s="108">
        <v>391754</v>
      </c>
      <c r="D189" s="54">
        <v>416646</v>
      </c>
      <c r="E189" s="80"/>
      <c r="F189" s="53">
        <f t="shared" si="2"/>
        <v>24892</v>
      </c>
    </row>
    <row r="190" spans="1:6" x14ac:dyDescent="0.3">
      <c r="A190" s="55" t="s">
        <v>113</v>
      </c>
      <c r="B190" s="53" t="s">
        <v>112</v>
      </c>
      <c r="C190" s="108">
        <v>93700</v>
      </c>
      <c r="D190" s="54">
        <v>93700</v>
      </c>
      <c r="E190" s="80"/>
      <c r="F190" s="53">
        <f t="shared" si="2"/>
        <v>0</v>
      </c>
    </row>
    <row r="191" spans="1:6" x14ac:dyDescent="0.3">
      <c r="A191" s="73" t="s">
        <v>114</v>
      </c>
      <c r="B191" s="78" t="s">
        <v>138</v>
      </c>
      <c r="C191" s="108">
        <v>18450</v>
      </c>
      <c r="D191" s="54">
        <v>18450</v>
      </c>
      <c r="E191" s="80"/>
      <c r="F191" s="53">
        <f t="shared" si="2"/>
        <v>0</v>
      </c>
    </row>
    <row r="192" spans="1:6" ht="19.5" thickBot="1" x14ac:dyDescent="0.35">
      <c r="A192" s="127" t="s">
        <v>156</v>
      </c>
      <c r="B192" s="128"/>
      <c r="C192" s="109">
        <f>C69+C77+C80+C88+C96+C111+C117+C155+C179</f>
        <v>14536602</v>
      </c>
      <c r="D192" s="79">
        <f>D69+D77+D80+D88+D96+D111+D117+D155+D179</f>
        <v>13863627</v>
      </c>
      <c r="E192" s="119"/>
      <c r="F192" s="53">
        <f>D192-C192</f>
        <v>-672975</v>
      </c>
    </row>
    <row r="193" spans="4:5" x14ac:dyDescent="0.3">
      <c r="D193" s="120" t="s">
        <v>235</v>
      </c>
      <c r="E193" s="121">
        <f>E56-D192</f>
        <v>0</v>
      </c>
    </row>
  </sheetData>
  <mergeCells count="3">
    <mergeCell ref="A68:B68"/>
    <mergeCell ref="A192:B192"/>
    <mergeCell ref="A4:B4"/>
  </mergeCells>
  <pageMargins left="0.7" right="0.7" top="0.75" bottom="0.75" header="0.3" footer="0.3"/>
  <pageSetup paperSize="9" scale="32" fitToHeight="0" orientation="portrait" r:id="rId1"/>
  <headerFooter differentOddEven="1" differentFirst="1">
    <firstHeader xml:space="preserve">&amp;RLisa
Mulgi Vallavolikogu
.... veebruar 2020. a.
määrusele nr. 
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33"/>
  <sheetViews>
    <sheetView topLeftCell="A29" zoomScale="98" zoomScaleNormal="98" workbookViewId="0">
      <selection activeCell="A29" sqref="A1:XFD1048576"/>
    </sheetView>
  </sheetViews>
  <sheetFormatPr defaultRowHeight="15" x14ac:dyDescent="0.25"/>
  <cols>
    <col min="2" max="2" width="51.5703125" customWidth="1"/>
    <col min="3" max="3" width="12.28515625" customWidth="1"/>
  </cols>
  <sheetData>
    <row r="1" spans="1:3" ht="33.75" customHeight="1" x14ac:dyDescent="0.25">
      <c r="A1" s="130"/>
      <c r="B1" s="130"/>
      <c r="C1" s="130"/>
    </row>
    <row r="2" spans="1:3" x14ac:dyDescent="0.25">
      <c r="A2" s="9"/>
      <c r="B2" s="9"/>
      <c r="C2" s="11"/>
    </row>
    <row r="3" spans="1:3" x14ac:dyDescent="0.25">
      <c r="C3" s="2"/>
    </row>
    <row r="4" spans="1:3" x14ac:dyDescent="0.25">
      <c r="C4" s="2"/>
    </row>
    <row r="5" spans="1:3" x14ac:dyDescent="0.25">
      <c r="C5" s="2"/>
    </row>
    <row r="6" spans="1:3" ht="15" customHeight="1" x14ac:dyDescent="0.25">
      <c r="C6" s="2"/>
    </row>
    <row r="7" spans="1:3" ht="15" customHeight="1" x14ac:dyDescent="0.25">
      <c r="A7" s="13"/>
      <c r="C7" s="2"/>
    </row>
    <row r="8" spans="1:3" x14ac:dyDescent="0.25">
      <c r="C8" s="2"/>
    </row>
    <row r="9" spans="1:3" x14ac:dyDescent="0.25">
      <c r="C9" s="2"/>
    </row>
    <row r="10" spans="1:3" x14ac:dyDescent="0.25">
      <c r="A10" s="7"/>
      <c r="B10" s="3"/>
      <c r="C10" s="12"/>
    </row>
    <row r="11" spans="1:3" x14ac:dyDescent="0.25">
      <c r="A11" s="13"/>
      <c r="C11" s="2"/>
    </row>
    <row r="12" spans="1:3" x14ac:dyDescent="0.25">
      <c r="A12" s="13"/>
      <c r="C12" s="2"/>
    </row>
    <row r="13" spans="1:3" x14ac:dyDescent="0.25">
      <c r="A13" s="13"/>
      <c r="C13" s="2"/>
    </row>
    <row r="14" spans="1:3" x14ac:dyDescent="0.25">
      <c r="A14" s="9"/>
      <c r="B14" s="14"/>
      <c r="C14" s="11"/>
    </row>
    <row r="15" spans="1:3" x14ac:dyDescent="0.25">
      <c r="A15" s="20"/>
      <c r="B15" s="21"/>
      <c r="C15" s="22"/>
    </row>
    <row r="16" spans="1:3" x14ac:dyDescent="0.25">
      <c r="C16" s="2"/>
    </row>
    <row r="17" spans="1:3" x14ac:dyDescent="0.25">
      <c r="C17" s="2"/>
    </row>
    <row r="18" spans="1:3" x14ac:dyDescent="0.25">
      <c r="C18" s="2"/>
    </row>
    <row r="19" spans="1:3" x14ac:dyDescent="0.25">
      <c r="A19" s="13"/>
      <c r="C19" s="2"/>
    </row>
    <row r="20" spans="1:3" x14ac:dyDescent="0.25">
      <c r="C20" s="2"/>
    </row>
    <row r="21" spans="1:3" x14ac:dyDescent="0.25">
      <c r="C21" s="2"/>
    </row>
    <row r="22" spans="1:3" x14ac:dyDescent="0.25">
      <c r="A22" s="13"/>
      <c r="C22" s="2"/>
    </row>
    <row r="23" spans="1:3" x14ac:dyDescent="0.25">
      <c r="A23" s="9"/>
      <c r="B23" s="9"/>
      <c r="C23" s="11"/>
    </row>
    <row r="24" spans="1:3" x14ac:dyDescent="0.25">
      <c r="C24" s="2"/>
    </row>
    <row r="25" spans="1:3" x14ac:dyDescent="0.25">
      <c r="C25" s="2"/>
    </row>
    <row r="26" spans="1:3" x14ac:dyDescent="0.25">
      <c r="C26" s="2"/>
    </row>
    <row r="27" spans="1:3" x14ac:dyDescent="0.25">
      <c r="C27" s="2"/>
    </row>
    <row r="28" spans="1:3" x14ac:dyDescent="0.25">
      <c r="C28" s="2"/>
    </row>
    <row r="29" spans="1:3" x14ac:dyDescent="0.25">
      <c r="A29" s="13"/>
      <c r="C29" s="2"/>
    </row>
    <row r="30" spans="1:3" x14ac:dyDescent="0.25">
      <c r="A30" s="13"/>
      <c r="C30" s="2"/>
    </row>
    <row r="31" spans="1:3" x14ac:dyDescent="0.25">
      <c r="A31" s="13"/>
      <c r="C31" s="2"/>
    </row>
    <row r="32" spans="1:3" x14ac:dyDescent="0.25">
      <c r="A32" s="9"/>
      <c r="B32" s="9"/>
      <c r="C32" s="11"/>
    </row>
    <row r="33" spans="1:3" x14ac:dyDescent="0.25">
      <c r="A33" s="13"/>
      <c r="C33" s="2"/>
    </row>
    <row r="34" spans="1:3" x14ac:dyDescent="0.25">
      <c r="B34" s="15"/>
      <c r="C34" s="2"/>
    </row>
    <row r="35" spans="1:3" x14ac:dyDescent="0.25">
      <c r="C35" s="2"/>
    </row>
    <row r="36" spans="1:3" x14ac:dyDescent="0.25">
      <c r="A36" s="13"/>
      <c r="C36" s="2"/>
    </row>
    <row r="37" spans="1:3" x14ac:dyDescent="0.25">
      <c r="C37" s="2"/>
    </row>
    <row r="38" spans="1:3" x14ac:dyDescent="0.25">
      <c r="A38" s="13"/>
      <c r="C38" s="2"/>
    </row>
    <row r="39" spans="1:3" x14ac:dyDescent="0.25">
      <c r="A39" s="13"/>
      <c r="C39" s="2"/>
    </row>
    <row r="40" spans="1:3" x14ac:dyDescent="0.25">
      <c r="A40" s="13"/>
      <c r="C40" s="2"/>
    </row>
    <row r="41" spans="1:3" x14ac:dyDescent="0.25">
      <c r="A41" s="13"/>
      <c r="C41" s="2"/>
    </row>
    <row r="42" spans="1:3" x14ac:dyDescent="0.25">
      <c r="A42" s="13"/>
      <c r="C42" s="2"/>
    </row>
    <row r="43" spans="1:3" x14ac:dyDescent="0.25">
      <c r="A43" s="13"/>
      <c r="C43" s="2"/>
    </row>
    <row r="44" spans="1:3" x14ac:dyDescent="0.25">
      <c r="A44" s="13"/>
      <c r="C44" s="2"/>
    </row>
    <row r="45" spans="1:3" x14ac:dyDescent="0.25">
      <c r="A45" s="13"/>
      <c r="C45" s="2"/>
    </row>
    <row r="46" spans="1:3" x14ac:dyDescent="0.25">
      <c r="A46" s="9"/>
      <c r="B46" s="9"/>
      <c r="C46" s="11"/>
    </row>
    <row r="47" spans="1:3" x14ac:dyDescent="0.25">
      <c r="C47" s="2"/>
    </row>
    <row r="48" spans="1:3" x14ac:dyDescent="0.25">
      <c r="C48" s="2"/>
    </row>
    <row r="49" spans="1:3" x14ac:dyDescent="0.25">
      <c r="C49" s="2"/>
    </row>
    <row r="50" spans="1:3" x14ac:dyDescent="0.25">
      <c r="C50" s="2"/>
    </row>
    <row r="51" spans="1:3" x14ac:dyDescent="0.25">
      <c r="C51" s="2"/>
    </row>
    <row r="52" spans="1:3" x14ac:dyDescent="0.25">
      <c r="A52" s="9"/>
      <c r="B52" s="9"/>
      <c r="C52" s="11"/>
    </row>
    <row r="53" spans="1:3" x14ac:dyDescent="0.25">
      <c r="A53" s="13"/>
      <c r="C53" s="2"/>
    </row>
    <row r="54" spans="1:3" x14ac:dyDescent="0.25">
      <c r="A54" s="13"/>
      <c r="C54" s="2"/>
    </row>
    <row r="55" spans="1:3" x14ac:dyDescent="0.25">
      <c r="A55" s="13"/>
      <c r="C55" s="2"/>
    </row>
    <row r="56" spans="1:3" x14ac:dyDescent="0.25">
      <c r="A56" s="13"/>
      <c r="C56" s="2"/>
    </row>
    <row r="57" spans="1:3" x14ac:dyDescent="0.25">
      <c r="A57" s="13"/>
      <c r="C57" s="2"/>
    </row>
    <row r="58" spans="1:3" x14ac:dyDescent="0.25">
      <c r="A58" s="13"/>
      <c r="C58" s="2"/>
    </row>
    <row r="59" spans="1:3" x14ac:dyDescent="0.25">
      <c r="A59" s="13"/>
      <c r="C59" s="2"/>
    </row>
    <row r="60" spans="1:3" x14ac:dyDescent="0.25">
      <c r="A60" s="13"/>
      <c r="C60" s="2"/>
    </row>
    <row r="61" spans="1:3" x14ac:dyDescent="0.25">
      <c r="A61" s="13"/>
      <c r="C61" s="2"/>
    </row>
    <row r="62" spans="1:3" x14ac:dyDescent="0.25">
      <c r="A62" s="13"/>
      <c r="C62" s="2"/>
    </row>
    <row r="63" spans="1:3" x14ac:dyDescent="0.25">
      <c r="C63" s="2"/>
    </row>
    <row r="64" spans="1:3" x14ac:dyDescent="0.25">
      <c r="C64" s="2"/>
    </row>
    <row r="65" spans="1:3" x14ac:dyDescent="0.25">
      <c r="A65" s="13"/>
      <c r="C65" s="2"/>
    </row>
    <row r="66" spans="1:3" x14ac:dyDescent="0.25">
      <c r="A66" s="13"/>
      <c r="C66" s="2"/>
    </row>
    <row r="67" spans="1:3" x14ac:dyDescent="0.25">
      <c r="A67" s="13"/>
      <c r="C67" s="2"/>
    </row>
    <row r="68" spans="1:3" x14ac:dyDescent="0.25">
      <c r="A68" s="13"/>
      <c r="C68" s="2"/>
    </row>
    <row r="69" spans="1:3" x14ac:dyDescent="0.25">
      <c r="A69" s="13"/>
      <c r="C69" s="2"/>
    </row>
    <row r="70" spans="1:3" x14ac:dyDescent="0.25">
      <c r="A70" s="13"/>
      <c r="C70" s="2"/>
    </row>
    <row r="71" spans="1:3" x14ac:dyDescent="0.25">
      <c r="B71" s="1"/>
      <c r="C71" s="2"/>
    </row>
    <row r="72" spans="1:3" x14ac:dyDescent="0.25">
      <c r="B72" s="10"/>
      <c r="C72" s="2"/>
    </row>
    <row r="73" spans="1:3" x14ac:dyDescent="0.25">
      <c r="C73" s="2"/>
    </row>
    <row r="74" spans="1:3" x14ac:dyDescent="0.25">
      <c r="C74" s="2"/>
    </row>
    <row r="75" spans="1:3" x14ac:dyDescent="0.25">
      <c r="C75" s="2"/>
    </row>
    <row r="76" spans="1:3" x14ac:dyDescent="0.25">
      <c r="C76" s="2"/>
    </row>
    <row r="77" spans="1:3" x14ac:dyDescent="0.25">
      <c r="C77" s="2"/>
    </row>
    <row r="78" spans="1:3" x14ac:dyDescent="0.25">
      <c r="C78" s="2"/>
    </row>
    <row r="79" spans="1:3" x14ac:dyDescent="0.25">
      <c r="C79" s="2"/>
    </row>
    <row r="80" spans="1:3" x14ac:dyDescent="0.25">
      <c r="C80" s="2"/>
    </row>
    <row r="81" spans="1:3" x14ac:dyDescent="0.25">
      <c r="C81" s="2"/>
    </row>
    <row r="82" spans="1:3" x14ac:dyDescent="0.25">
      <c r="C82" s="2"/>
    </row>
    <row r="83" spans="1:3" x14ac:dyDescent="0.25">
      <c r="C83" s="2"/>
    </row>
    <row r="84" spans="1:3" x14ac:dyDescent="0.25">
      <c r="C84" s="2"/>
    </row>
    <row r="85" spans="1:3" x14ac:dyDescent="0.25">
      <c r="C85" s="2"/>
    </row>
    <row r="86" spans="1:3" x14ac:dyDescent="0.25">
      <c r="A86" s="13"/>
      <c r="C86" s="2"/>
    </row>
    <row r="87" spans="1:3" x14ac:dyDescent="0.25">
      <c r="A87" s="13"/>
      <c r="C87" s="2"/>
    </row>
    <row r="88" spans="1:3" x14ac:dyDescent="0.25">
      <c r="A88" s="9"/>
      <c r="B88" s="9"/>
      <c r="C88" s="11"/>
    </row>
    <row r="89" spans="1:3" x14ac:dyDescent="0.25">
      <c r="C89" s="2"/>
    </row>
    <row r="90" spans="1:3" x14ac:dyDescent="0.25">
      <c r="C90" s="2"/>
    </row>
    <row r="91" spans="1:3" x14ac:dyDescent="0.25">
      <c r="C91" s="2"/>
    </row>
    <row r="92" spans="1:3" x14ac:dyDescent="0.25">
      <c r="C92" s="2"/>
    </row>
    <row r="93" spans="1:3" x14ac:dyDescent="0.25">
      <c r="C93" s="2"/>
    </row>
    <row r="94" spans="1:3" x14ac:dyDescent="0.25">
      <c r="C94" s="2"/>
    </row>
    <row r="95" spans="1:3" x14ac:dyDescent="0.25">
      <c r="A95" s="13"/>
      <c r="C95" s="2"/>
    </row>
    <row r="96" spans="1:3" x14ac:dyDescent="0.25">
      <c r="A96" s="13"/>
      <c r="C96" s="2"/>
    </row>
    <row r="97" spans="1:3" x14ac:dyDescent="0.25">
      <c r="A97" s="13"/>
      <c r="C97" s="2"/>
    </row>
    <row r="98" spans="1:3" x14ac:dyDescent="0.25">
      <c r="C98" s="2"/>
    </row>
    <row r="99" spans="1:3" x14ac:dyDescent="0.25">
      <c r="C99" s="2"/>
    </row>
    <row r="100" spans="1:3" x14ac:dyDescent="0.25">
      <c r="C100" s="2"/>
    </row>
    <row r="101" spans="1:3" x14ac:dyDescent="0.25">
      <c r="C101" s="2"/>
    </row>
    <row r="102" spans="1:3" x14ac:dyDescent="0.25">
      <c r="C102" s="2"/>
    </row>
    <row r="103" spans="1:3" x14ac:dyDescent="0.25">
      <c r="C103" s="2"/>
    </row>
    <row r="104" spans="1:3" x14ac:dyDescent="0.25">
      <c r="C104" s="2"/>
    </row>
    <row r="105" spans="1:3" ht="16.5" customHeight="1" x14ac:dyDescent="0.25">
      <c r="C105" s="2"/>
    </row>
    <row r="106" spans="1:3" x14ac:dyDescent="0.25">
      <c r="C106" s="2"/>
    </row>
    <row r="107" spans="1:3" x14ac:dyDescent="0.25">
      <c r="C107" s="2"/>
    </row>
    <row r="108" spans="1:3" x14ac:dyDescent="0.25">
      <c r="C108" s="2"/>
    </row>
    <row r="109" spans="1:3" x14ac:dyDescent="0.25">
      <c r="C109" s="2"/>
    </row>
    <row r="110" spans="1:3" x14ac:dyDescent="0.25">
      <c r="C110" s="2"/>
    </row>
    <row r="111" spans="1:3" x14ac:dyDescent="0.25">
      <c r="C111" s="2"/>
    </row>
    <row r="112" spans="1:3" x14ac:dyDescent="0.25">
      <c r="C112" s="2"/>
    </row>
    <row r="113" spans="1:3" x14ac:dyDescent="0.25">
      <c r="A113" s="13"/>
      <c r="C113" s="2"/>
    </row>
    <row r="114" spans="1:3" x14ac:dyDescent="0.25">
      <c r="A114" s="9"/>
      <c r="B114" s="9"/>
      <c r="C114" s="11"/>
    </row>
    <row r="115" spans="1:3" x14ac:dyDescent="0.25">
      <c r="C115" s="2"/>
    </row>
    <row r="116" spans="1:3" x14ac:dyDescent="0.25">
      <c r="C116" s="2"/>
    </row>
    <row r="117" spans="1:3" x14ac:dyDescent="0.25">
      <c r="C117" s="2"/>
    </row>
    <row r="118" spans="1:3" x14ac:dyDescent="0.25">
      <c r="C118" s="2"/>
    </row>
    <row r="119" spans="1:3" x14ac:dyDescent="0.25">
      <c r="A119" s="13"/>
      <c r="C119" s="2"/>
    </row>
    <row r="120" spans="1:3" x14ac:dyDescent="0.25">
      <c r="A120" s="13"/>
      <c r="C120" s="2"/>
    </row>
    <row r="121" spans="1:3" x14ac:dyDescent="0.25">
      <c r="C121" s="2"/>
    </row>
    <row r="122" spans="1:3" x14ac:dyDescent="0.25">
      <c r="C122" s="2"/>
    </row>
    <row r="123" spans="1:3" x14ac:dyDescent="0.25">
      <c r="C123" s="2"/>
    </row>
    <row r="124" spans="1:3" x14ac:dyDescent="0.25">
      <c r="A124" s="131"/>
      <c r="B124" s="131"/>
      <c r="C124" s="18"/>
    </row>
    <row r="130" spans="4:8" x14ac:dyDescent="0.25">
      <c r="D130" s="19"/>
      <c r="E130" s="19"/>
      <c r="F130" s="19"/>
      <c r="G130" s="19"/>
      <c r="H130" s="19"/>
    </row>
    <row r="131" spans="4:8" x14ac:dyDescent="0.25">
      <c r="D131" s="19"/>
      <c r="E131" s="19"/>
      <c r="F131" s="19"/>
      <c r="G131" s="19"/>
      <c r="H131" s="19"/>
    </row>
    <row r="132" spans="4:8" x14ac:dyDescent="0.25">
      <c r="D132" s="19"/>
      <c r="E132" s="19"/>
      <c r="F132" s="19"/>
      <c r="G132" s="19"/>
      <c r="H132" s="19"/>
    </row>
    <row r="133" spans="4:8" x14ac:dyDescent="0.25">
      <c r="D133" s="19"/>
      <c r="E133" s="19"/>
      <c r="F133" s="19"/>
      <c r="G133" s="19"/>
      <c r="H133" s="19"/>
    </row>
  </sheetData>
  <mergeCells count="2">
    <mergeCell ref="A1:C1"/>
    <mergeCell ref="A124:B124"/>
  </mergeCells>
  <pageMargins left="0.7" right="0.7" top="0.75" bottom="0.75" header="0.3" footer="0.3"/>
  <pageSetup paperSize="9" scale="24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95"/>
  <sheetViews>
    <sheetView workbookViewId="0">
      <selection sqref="A1:XFD1048576"/>
    </sheetView>
  </sheetViews>
  <sheetFormatPr defaultColWidth="9.140625" defaultRowHeight="18" customHeight="1" x14ac:dyDescent="0.25"/>
  <cols>
    <col min="1" max="1" width="64.7109375" customWidth="1"/>
    <col min="2" max="2" width="15.5703125" customWidth="1"/>
    <col min="3" max="4" width="12.85546875" customWidth="1"/>
    <col min="5" max="5" width="13.85546875" customWidth="1"/>
  </cols>
  <sheetData>
    <row r="1" spans="1:2" ht="18" customHeight="1" x14ac:dyDescent="0.25">
      <c r="A1" s="23"/>
      <c r="B1" s="23"/>
    </row>
    <row r="2" spans="1:2" ht="18" customHeight="1" x14ac:dyDescent="0.25">
      <c r="A2" s="24"/>
      <c r="B2" s="23"/>
    </row>
    <row r="3" spans="1:2" ht="18" customHeight="1" x14ac:dyDescent="0.25">
      <c r="A3" s="24"/>
      <c r="B3" s="24"/>
    </row>
    <row r="4" spans="1:2" ht="18" customHeight="1" x14ac:dyDescent="0.25">
      <c r="A4" s="23"/>
      <c r="B4" s="23"/>
    </row>
    <row r="5" spans="1:2" ht="18" customHeight="1" x14ac:dyDescent="0.25">
      <c r="A5" s="23"/>
      <c r="B5" s="23"/>
    </row>
    <row r="6" spans="1:2" ht="18" customHeight="1" x14ac:dyDescent="0.25">
      <c r="A6" s="23"/>
      <c r="B6" s="23"/>
    </row>
    <row r="7" spans="1:2" ht="18" customHeight="1" x14ac:dyDescent="0.25">
      <c r="A7" s="23"/>
      <c r="B7" s="23"/>
    </row>
    <row r="8" spans="1:2" ht="18" customHeight="1" x14ac:dyDescent="0.25">
      <c r="A8" s="23"/>
      <c r="B8" s="23"/>
    </row>
    <row r="9" spans="1:2" ht="18" customHeight="1" x14ac:dyDescent="0.25">
      <c r="A9" s="23"/>
      <c r="B9" s="23"/>
    </row>
    <row r="10" spans="1:2" ht="18" customHeight="1" x14ac:dyDescent="0.25">
      <c r="A10" s="23"/>
      <c r="B10" s="23"/>
    </row>
    <row r="11" spans="1:2" ht="18" customHeight="1" x14ac:dyDescent="0.25">
      <c r="A11" s="23"/>
      <c r="B11" s="23"/>
    </row>
    <row r="12" spans="1:2" ht="18" customHeight="1" x14ac:dyDescent="0.25">
      <c r="A12" s="23"/>
      <c r="B12" s="23"/>
    </row>
    <row r="13" spans="1:2" ht="18" customHeight="1" x14ac:dyDescent="0.25">
      <c r="A13" s="23"/>
      <c r="B13" s="23"/>
    </row>
    <row r="14" spans="1:2" ht="18" customHeight="1" x14ac:dyDescent="0.25">
      <c r="A14" s="23"/>
      <c r="B14" s="23"/>
    </row>
    <row r="15" spans="1:2" ht="18" customHeight="1" x14ac:dyDescent="0.25">
      <c r="A15" s="23"/>
      <c r="B15" s="23"/>
    </row>
    <row r="16" spans="1:2" ht="18" customHeight="1" x14ac:dyDescent="0.25">
      <c r="A16" s="23"/>
      <c r="B16" s="23"/>
    </row>
    <row r="17" spans="1:2" ht="18" customHeight="1" x14ac:dyDescent="0.25">
      <c r="A17" s="23"/>
      <c r="B17" s="23"/>
    </row>
    <row r="18" spans="1:2" ht="18" customHeight="1" x14ac:dyDescent="0.25">
      <c r="A18" s="24"/>
      <c r="B18" s="24"/>
    </row>
    <row r="19" spans="1:2" ht="18" customHeight="1" x14ac:dyDescent="0.25">
      <c r="A19" s="23"/>
      <c r="B19" s="23"/>
    </row>
    <row r="20" spans="1:2" ht="18" customHeight="1" x14ac:dyDescent="0.25">
      <c r="A20" s="23"/>
      <c r="B20" s="23"/>
    </row>
    <row r="21" spans="1:2" ht="18" customHeight="1" x14ac:dyDescent="0.25">
      <c r="A21" s="23"/>
      <c r="B21" s="23"/>
    </row>
    <row r="22" spans="1:2" ht="18" customHeight="1" x14ac:dyDescent="0.25">
      <c r="A22" s="23"/>
      <c r="B22" s="23"/>
    </row>
    <row r="23" spans="1:2" ht="18" customHeight="1" x14ac:dyDescent="0.25">
      <c r="A23" s="23"/>
      <c r="B23" s="23"/>
    </row>
    <row r="24" spans="1:2" ht="18" customHeight="1" x14ac:dyDescent="0.25">
      <c r="A24" s="23"/>
      <c r="B24" s="23"/>
    </row>
    <row r="25" spans="1:2" ht="18" customHeight="1" x14ac:dyDescent="0.25">
      <c r="A25" s="23"/>
      <c r="B25" s="23"/>
    </row>
    <row r="26" spans="1:2" ht="18" customHeight="1" x14ac:dyDescent="0.25">
      <c r="A26" s="23"/>
      <c r="B26" s="23"/>
    </row>
    <row r="27" spans="1:2" ht="18" customHeight="1" x14ac:dyDescent="0.25">
      <c r="A27" s="23"/>
      <c r="B27" s="23"/>
    </row>
    <row r="28" spans="1:2" ht="18" customHeight="1" x14ac:dyDescent="0.25">
      <c r="A28" s="23"/>
      <c r="B28" s="23"/>
    </row>
    <row r="29" spans="1:2" ht="18" customHeight="1" x14ac:dyDescent="0.25">
      <c r="A29" s="24"/>
      <c r="B29" s="24"/>
    </row>
    <row r="30" spans="1:2" ht="18" customHeight="1" x14ac:dyDescent="0.25">
      <c r="A30" s="23"/>
      <c r="B30" s="23"/>
    </row>
    <row r="31" spans="1:2" ht="18" customHeight="1" x14ac:dyDescent="0.25">
      <c r="A31" s="23"/>
      <c r="B31" s="23"/>
    </row>
    <row r="32" spans="1:2" ht="18" customHeight="1" x14ac:dyDescent="0.25">
      <c r="A32" s="23"/>
      <c r="B32" s="23"/>
    </row>
    <row r="33" spans="1:8" ht="18" customHeight="1" x14ac:dyDescent="0.25">
      <c r="A33" s="24"/>
      <c r="B33" s="24"/>
    </row>
    <row r="34" spans="1:8" ht="18" customHeight="1" x14ac:dyDescent="0.25">
      <c r="A34" s="23"/>
      <c r="B34" s="23"/>
    </row>
    <row r="36" spans="1:8" ht="18" customHeight="1" x14ac:dyDescent="0.25">
      <c r="A36" s="25"/>
    </row>
    <row r="38" spans="1:8" ht="18" customHeight="1" x14ac:dyDescent="0.25">
      <c r="A38" s="26"/>
    </row>
    <row r="40" spans="1:8" ht="18" customHeight="1" x14ac:dyDescent="0.25">
      <c r="A40" s="27"/>
      <c r="B40" s="27"/>
      <c r="C40" s="27"/>
      <c r="D40" s="27"/>
      <c r="E40" s="27"/>
      <c r="F40" s="27"/>
      <c r="G40" s="133"/>
      <c r="H40" s="133"/>
    </row>
    <row r="41" spans="1:8" ht="18" customHeight="1" x14ac:dyDescent="0.25">
      <c r="A41" s="132"/>
      <c r="B41" s="132"/>
      <c r="C41" s="132"/>
      <c r="D41" s="132"/>
      <c r="E41" s="132"/>
      <c r="F41" s="28"/>
      <c r="G41" s="132"/>
      <c r="H41" s="132"/>
    </row>
    <row r="42" spans="1:8" ht="18" customHeight="1" x14ac:dyDescent="0.25">
      <c r="A42" s="132"/>
      <c r="B42" s="132"/>
      <c r="C42" s="132"/>
      <c r="D42" s="23"/>
      <c r="E42" s="23"/>
      <c r="F42" s="23"/>
      <c r="G42" s="132"/>
      <c r="H42" s="132"/>
    </row>
    <row r="43" spans="1:8" ht="18" customHeight="1" x14ac:dyDescent="0.25">
      <c r="A43" s="23"/>
    </row>
    <row r="44" spans="1:8" ht="18" customHeight="1" x14ac:dyDescent="0.25">
      <c r="A44" s="23"/>
      <c r="B44" s="23"/>
      <c r="C44" s="23"/>
      <c r="D44" s="23"/>
      <c r="E44" s="23"/>
    </row>
    <row r="45" spans="1:8" ht="18" customHeight="1" x14ac:dyDescent="0.25">
      <c r="A45" s="23"/>
    </row>
    <row r="46" spans="1:8" ht="18" customHeight="1" x14ac:dyDescent="0.25">
      <c r="A46" s="23"/>
      <c r="B46" s="23"/>
      <c r="C46" s="23"/>
      <c r="D46" s="23"/>
      <c r="E46" s="23"/>
    </row>
    <row r="47" spans="1:8" ht="18" customHeight="1" x14ac:dyDescent="0.25">
      <c r="A47" s="23"/>
    </row>
    <row r="48" spans="1:8" ht="18" customHeight="1" x14ac:dyDescent="0.25">
      <c r="A48" s="23"/>
      <c r="B48" s="23"/>
      <c r="C48" s="23"/>
      <c r="D48" s="23"/>
      <c r="E48" s="23"/>
    </row>
    <row r="49" spans="1:8" ht="18" customHeight="1" x14ac:dyDescent="0.25">
      <c r="A49" s="23"/>
    </row>
    <row r="50" spans="1:8" ht="18" customHeight="1" x14ac:dyDescent="0.25">
      <c r="A50" s="23"/>
      <c r="B50" s="23"/>
      <c r="C50" s="23"/>
      <c r="D50" s="23"/>
      <c r="E50" s="23"/>
    </row>
    <row r="51" spans="1:8" ht="18" customHeight="1" x14ac:dyDescent="0.25">
      <c r="A51" s="132"/>
      <c r="B51" s="132"/>
      <c r="C51" s="132"/>
      <c r="D51" s="132"/>
      <c r="E51" s="132"/>
      <c r="F51" s="132"/>
      <c r="G51" s="132"/>
      <c r="H51" s="132"/>
    </row>
    <row r="54" spans="1:8" ht="18" customHeight="1" x14ac:dyDescent="0.25">
      <c r="A54" s="29"/>
    </row>
    <row r="56" spans="1:8" ht="18" customHeight="1" x14ac:dyDescent="0.25">
      <c r="C56" s="2"/>
      <c r="D56" s="2"/>
      <c r="E56" s="2"/>
    </row>
    <row r="57" spans="1:8" ht="18" customHeight="1" x14ac:dyDescent="0.25">
      <c r="C57" s="2"/>
      <c r="D57" s="2"/>
      <c r="E57" s="2"/>
    </row>
    <row r="58" spans="1:8" ht="18" customHeight="1" x14ac:dyDescent="0.25">
      <c r="C58" s="2"/>
      <c r="D58" s="2"/>
      <c r="E58" s="2"/>
    </row>
    <row r="59" spans="1:8" ht="18" customHeight="1" x14ac:dyDescent="0.25">
      <c r="C59" s="2"/>
      <c r="D59" s="2"/>
      <c r="E59" s="2"/>
    </row>
    <row r="60" spans="1:8" ht="18" customHeight="1" x14ac:dyDescent="0.25">
      <c r="C60" s="2"/>
      <c r="D60" s="2"/>
      <c r="E60" s="2"/>
    </row>
    <row r="61" spans="1:8" ht="18" customHeight="1" x14ac:dyDescent="0.25">
      <c r="C61" s="2"/>
      <c r="D61" s="2"/>
      <c r="E61" s="2"/>
    </row>
    <row r="62" spans="1:8" ht="18" customHeight="1" x14ac:dyDescent="0.25">
      <c r="C62" s="2"/>
      <c r="D62" s="2"/>
      <c r="E62" s="2"/>
    </row>
    <row r="63" spans="1:8" ht="18" customHeight="1" x14ac:dyDescent="0.25">
      <c r="A63" s="7"/>
      <c r="B63" s="3"/>
      <c r="C63" s="12"/>
      <c r="D63" s="2"/>
      <c r="E63" s="12"/>
    </row>
    <row r="64" spans="1:8" ht="18" customHeight="1" x14ac:dyDescent="0.25">
      <c r="A64" s="13"/>
      <c r="C64" s="2"/>
      <c r="D64" s="2"/>
      <c r="E64" s="2"/>
    </row>
    <row r="65" spans="1:5" ht="18" customHeight="1" x14ac:dyDescent="0.25">
      <c r="A65" s="13"/>
      <c r="C65" s="2"/>
      <c r="D65" s="2"/>
      <c r="E65" s="2"/>
    </row>
    <row r="66" spans="1:5" ht="18" customHeight="1" x14ac:dyDescent="0.25">
      <c r="A66" s="13"/>
      <c r="C66" s="2"/>
      <c r="D66" s="2"/>
      <c r="E66" s="2"/>
    </row>
    <row r="67" spans="1:5" ht="18" customHeight="1" x14ac:dyDescent="0.25">
      <c r="A67" s="9"/>
      <c r="B67" s="14"/>
      <c r="C67" s="11"/>
      <c r="D67" s="2"/>
      <c r="E67" s="11"/>
    </row>
    <row r="68" spans="1:5" ht="18" customHeight="1" x14ac:dyDescent="0.25">
      <c r="C68" s="2"/>
      <c r="D68" s="2"/>
      <c r="E68" s="2"/>
    </row>
    <row r="69" spans="1:5" ht="18" customHeight="1" x14ac:dyDescent="0.25">
      <c r="C69" s="2"/>
      <c r="D69" s="2"/>
      <c r="E69" s="2"/>
    </row>
    <row r="70" spans="1:5" ht="18" customHeight="1" x14ac:dyDescent="0.25">
      <c r="C70" s="2"/>
      <c r="D70" s="2"/>
      <c r="E70" s="2"/>
    </row>
    <row r="71" spans="1:5" ht="18" customHeight="1" x14ac:dyDescent="0.25">
      <c r="A71" s="13"/>
      <c r="C71" s="2"/>
      <c r="D71" s="2"/>
      <c r="E71" s="2"/>
    </row>
    <row r="72" spans="1:5" ht="18" customHeight="1" x14ac:dyDescent="0.25">
      <c r="C72" s="2"/>
      <c r="D72" s="2"/>
      <c r="E72" s="2"/>
    </row>
    <row r="73" spans="1:5" ht="18" customHeight="1" x14ac:dyDescent="0.25">
      <c r="C73" s="2"/>
      <c r="D73" s="2"/>
      <c r="E73" s="2"/>
    </row>
    <row r="74" spans="1:5" ht="18" customHeight="1" x14ac:dyDescent="0.25">
      <c r="A74" s="13"/>
      <c r="C74" s="2"/>
      <c r="D74" s="2"/>
      <c r="E74" s="2"/>
    </row>
    <row r="75" spans="1:5" ht="18" customHeight="1" x14ac:dyDescent="0.25">
      <c r="A75" s="13"/>
      <c r="C75" s="2"/>
      <c r="D75" s="2"/>
      <c r="E75" s="2"/>
    </row>
    <row r="76" spans="1:5" ht="18" customHeight="1" x14ac:dyDescent="0.25">
      <c r="A76" s="9"/>
      <c r="B76" s="9"/>
      <c r="C76" s="11"/>
      <c r="D76" s="2"/>
      <c r="E76" s="11"/>
    </row>
    <row r="77" spans="1:5" ht="18" customHeight="1" x14ac:dyDescent="0.25">
      <c r="C77" s="2"/>
      <c r="D77" s="2"/>
      <c r="E77" s="2"/>
    </row>
    <row r="78" spans="1:5" ht="18" customHeight="1" x14ac:dyDescent="0.25">
      <c r="C78" s="2"/>
      <c r="D78" s="2"/>
      <c r="E78" s="2"/>
    </row>
    <row r="79" spans="1:5" ht="18" customHeight="1" x14ac:dyDescent="0.25">
      <c r="C79" s="2"/>
      <c r="D79" s="2"/>
      <c r="E79" s="2"/>
    </row>
    <row r="80" spans="1:5" ht="18" customHeight="1" x14ac:dyDescent="0.25">
      <c r="C80" s="2"/>
      <c r="D80" s="2"/>
      <c r="E80" s="2"/>
    </row>
    <row r="81" spans="1:5" ht="18" customHeight="1" x14ac:dyDescent="0.25">
      <c r="C81" s="2"/>
      <c r="D81" s="2"/>
      <c r="E81" s="2"/>
    </row>
    <row r="82" spans="1:5" ht="18" customHeight="1" x14ac:dyDescent="0.25">
      <c r="A82" s="13"/>
      <c r="C82" s="2"/>
      <c r="D82" s="2"/>
      <c r="E82" s="2"/>
    </row>
    <row r="83" spans="1:5" ht="18" customHeight="1" x14ac:dyDescent="0.25">
      <c r="A83" s="13"/>
      <c r="C83" s="2"/>
      <c r="D83" s="2"/>
      <c r="E83" s="2"/>
    </row>
    <row r="84" spans="1:5" ht="18" customHeight="1" x14ac:dyDescent="0.25">
      <c r="A84" s="13"/>
      <c r="C84" s="2"/>
      <c r="D84" s="2"/>
      <c r="E84" s="2"/>
    </row>
    <row r="85" spans="1:5" ht="18" customHeight="1" x14ac:dyDescent="0.25">
      <c r="A85" s="9"/>
      <c r="B85" s="9"/>
      <c r="C85" s="11"/>
      <c r="D85" s="2"/>
      <c r="E85" s="11"/>
    </row>
    <row r="86" spans="1:5" ht="18" customHeight="1" x14ac:dyDescent="0.25">
      <c r="B86" s="15"/>
      <c r="C86" s="2"/>
      <c r="D86" s="2"/>
      <c r="E86" s="2"/>
    </row>
    <row r="87" spans="1:5" ht="18" customHeight="1" x14ac:dyDescent="0.25">
      <c r="C87" s="2"/>
      <c r="D87" s="2"/>
      <c r="E87" s="2"/>
    </row>
    <row r="88" spans="1:5" ht="18" customHeight="1" x14ac:dyDescent="0.25">
      <c r="C88" s="2"/>
      <c r="D88" s="2"/>
      <c r="E88" s="2"/>
    </row>
    <row r="89" spans="1:5" ht="18" customHeight="1" x14ac:dyDescent="0.25">
      <c r="A89" s="13"/>
      <c r="C89" s="2"/>
      <c r="D89" s="2"/>
      <c r="E89" s="2"/>
    </row>
    <row r="90" spans="1:5" ht="18" customHeight="1" x14ac:dyDescent="0.25">
      <c r="A90" s="13"/>
      <c r="C90" s="2"/>
      <c r="D90" s="2"/>
      <c r="E90" s="2"/>
    </row>
    <row r="91" spans="1:5" ht="18" customHeight="1" x14ac:dyDescent="0.25">
      <c r="C91" s="2"/>
      <c r="D91" s="2"/>
      <c r="E91" s="2"/>
    </row>
    <row r="92" spans="1:5" ht="18" customHeight="1" x14ac:dyDescent="0.25">
      <c r="C92" s="2"/>
      <c r="D92" s="2"/>
      <c r="E92" s="2"/>
    </row>
    <row r="93" spans="1:5" ht="18" customHeight="1" x14ac:dyDescent="0.25">
      <c r="C93" s="2"/>
      <c r="D93" s="2"/>
      <c r="E93" s="2"/>
    </row>
    <row r="94" spans="1:5" ht="18" customHeight="1" x14ac:dyDescent="0.25">
      <c r="C94" s="2"/>
      <c r="D94" s="2"/>
      <c r="E94" s="2"/>
    </row>
    <row r="95" spans="1:5" ht="18" customHeight="1" x14ac:dyDescent="0.25">
      <c r="A95" s="13"/>
      <c r="C95" s="2"/>
      <c r="D95" s="2"/>
      <c r="E95" s="2"/>
    </row>
    <row r="96" spans="1:5" ht="18" customHeight="1" x14ac:dyDescent="0.25">
      <c r="C96" s="2"/>
      <c r="D96" s="2"/>
      <c r="E96" s="2"/>
    </row>
    <row r="97" spans="1:5" ht="18" customHeight="1" x14ac:dyDescent="0.25">
      <c r="A97" s="13"/>
      <c r="C97" s="2"/>
      <c r="D97" s="2"/>
      <c r="E97" s="2"/>
    </row>
    <row r="98" spans="1:5" ht="18" customHeight="1" x14ac:dyDescent="0.25">
      <c r="A98" s="13"/>
      <c r="C98" s="2"/>
      <c r="D98" s="2"/>
      <c r="E98" s="2"/>
    </row>
    <row r="99" spans="1:5" ht="18" customHeight="1" x14ac:dyDescent="0.25">
      <c r="A99" s="13"/>
      <c r="C99" s="2"/>
      <c r="D99" s="2"/>
      <c r="E99" s="2"/>
    </row>
    <row r="100" spans="1:5" ht="18" customHeight="1" x14ac:dyDescent="0.25">
      <c r="A100" s="13"/>
      <c r="C100" s="2"/>
      <c r="D100" s="2"/>
      <c r="E100" s="2"/>
    </row>
    <row r="101" spans="1:5" ht="18" customHeight="1" x14ac:dyDescent="0.25">
      <c r="A101" s="13"/>
      <c r="C101" s="2"/>
      <c r="D101" s="2"/>
      <c r="E101" s="2"/>
    </row>
    <row r="102" spans="1:5" ht="18" customHeight="1" x14ac:dyDescent="0.25">
      <c r="A102" s="13"/>
      <c r="C102" s="2"/>
      <c r="D102" s="2"/>
      <c r="E102" s="2"/>
    </row>
    <row r="103" spans="1:5" ht="18" customHeight="1" x14ac:dyDescent="0.25">
      <c r="A103" s="13"/>
      <c r="C103" s="2"/>
      <c r="D103" s="2"/>
      <c r="E103" s="2"/>
    </row>
    <row r="104" spans="1:5" ht="18" customHeight="1" x14ac:dyDescent="0.25">
      <c r="A104" s="9"/>
      <c r="B104" s="9"/>
      <c r="C104" s="11"/>
      <c r="D104" s="2"/>
      <c r="E104" s="11"/>
    </row>
    <row r="105" spans="1:5" ht="18" customHeight="1" x14ac:dyDescent="0.25">
      <c r="C105" s="2"/>
      <c r="D105" s="2"/>
      <c r="E105" s="2"/>
    </row>
    <row r="106" spans="1:5" ht="18" customHeight="1" x14ac:dyDescent="0.25">
      <c r="C106" s="2"/>
      <c r="D106" s="2"/>
      <c r="E106" s="2"/>
    </row>
    <row r="107" spans="1:5" ht="18" customHeight="1" x14ac:dyDescent="0.25">
      <c r="C107" s="2"/>
      <c r="D107" s="2"/>
      <c r="E107" s="2"/>
    </row>
    <row r="108" spans="1:5" ht="18" customHeight="1" x14ac:dyDescent="0.25">
      <c r="A108" s="9"/>
      <c r="B108" s="9"/>
      <c r="C108" s="11"/>
      <c r="D108" s="2"/>
      <c r="E108" s="11"/>
    </row>
    <row r="109" spans="1:5" ht="18" customHeight="1" x14ac:dyDescent="0.25">
      <c r="A109" s="13"/>
      <c r="C109" s="2"/>
      <c r="D109" s="2"/>
      <c r="E109" s="2"/>
    </row>
    <row r="110" spans="1:5" ht="18" customHeight="1" x14ac:dyDescent="0.25">
      <c r="A110" s="13"/>
      <c r="C110" s="2"/>
      <c r="D110" s="2"/>
      <c r="E110" s="2"/>
    </row>
    <row r="111" spans="1:5" ht="18" customHeight="1" x14ac:dyDescent="0.25">
      <c r="A111" s="13"/>
      <c r="C111" s="2"/>
      <c r="D111" s="2"/>
      <c r="E111" s="2"/>
    </row>
    <row r="112" spans="1:5" ht="18" customHeight="1" x14ac:dyDescent="0.25">
      <c r="A112" s="13"/>
      <c r="C112" s="16"/>
      <c r="D112" s="2"/>
      <c r="E112" s="16"/>
    </row>
    <row r="113" spans="1:5" ht="18" customHeight="1" x14ac:dyDescent="0.25">
      <c r="A113" s="13"/>
      <c r="C113" s="16"/>
      <c r="D113" s="2"/>
      <c r="E113" s="16"/>
    </row>
    <row r="114" spans="1:5" ht="18" customHeight="1" x14ac:dyDescent="0.25">
      <c r="A114" s="13"/>
      <c r="C114" s="16"/>
      <c r="D114" s="2"/>
      <c r="E114" s="16"/>
    </row>
    <row r="115" spans="1:5" ht="18" customHeight="1" x14ac:dyDescent="0.25">
      <c r="A115" s="13"/>
      <c r="C115" s="2"/>
      <c r="D115" s="2"/>
      <c r="E115" s="2"/>
    </row>
    <row r="116" spans="1:5" ht="18" customHeight="1" x14ac:dyDescent="0.25">
      <c r="A116" s="13"/>
      <c r="C116" s="2"/>
      <c r="D116" s="2"/>
      <c r="E116" s="2"/>
    </row>
    <row r="117" spans="1:5" ht="18" customHeight="1" x14ac:dyDescent="0.25">
      <c r="A117" s="13"/>
      <c r="C117" s="2"/>
      <c r="D117" s="2"/>
      <c r="E117" s="2"/>
    </row>
    <row r="118" spans="1:5" ht="18" customHeight="1" x14ac:dyDescent="0.25">
      <c r="A118" s="13"/>
      <c r="C118" s="2"/>
      <c r="D118" s="2"/>
      <c r="E118" s="2"/>
    </row>
    <row r="119" spans="1:5" ht="18" customHeight="1" x14ac:dyDescent="0.25">
      <c r="A119" s="13"/>
      <c r="C119" s="2"/>
      <c r="D119" s="2"/>
      <c r="E119" s="2"/>
    </row>
    <row r="120" spans="1:5" ht="18" customHeight="1" x14ac:dyDescent="0.25">
      <c r="A120" s="13"/>
      <c r="C120" s="2"/>
      <c r="D120" s="2"/>
      <c r="E120" s="2"/>
    </row>
    <row r="121" spans="1:5" ht="18" customHeight="1" x14ac:dyDescent="0.25">
      <c r="C121" s="2"/>
      <c r="D121" s="2"/>
      <c r="E121" s="2"/>
    </row>
    <row r="122" spans="1:5" ht="18" customHeight="1" x14ac:dyDescent="0.25">
      <c r="C122" s="2"/>
      <c r="D122" s="2"/>
      <c r="E122" s="2"/>
    </row>
    <row r="123" spans="1:5" ht="18" customHeight="1" x14ac:dyDescent="0.25">
      <c r="C123" s="2"/>
      <c r="D123" s="2"/>
      <c r="E123" s="2"/>
    </row>
    <row r="124" spans="1:5" ht="18" customHeight="1" x14ac:dyDescent="0.25">
      <c r="C124" s="2"/>
      <c r="D124" s="2"/>
      <c r="E124" s="2"/>
    </row>
    <row r="125" spans="1:5" ht="18" customHeight="1" x14ac:dyDescent="0.25">
      <c r="C125" s="2"/>
      <c r="D125" s="2"/>
      <c r="E125" s="2"/>
    </row>
    <row r="126" spans="1:5" ht="18" customHeight="1" x14ac:dyDescent="0.25">
      <c r="A126" s="13"/>
      <c r="C126" s="2"/>
      <c r="D126" s="2"/>
      <c r="E126" s="2"/>
    </row>
    <row r="127" spans="1:5" ht="18" customHeight="1" x14ac:dyDescent="0.25">
      <c r="A127" s="13"/>
      <c r="C127" s="2"/>
      <c r="D127" s="2"/>
      <c r="E127" s="2"/>
    </row>
    <row r="128" spans="1:5" ht="18" customHeight="1" x14ac:dyDescent="0.25">
      <c r="A128" s="13"/>
      <c r="C128" s="2"/>
      <c r="D128" s="2"/>
      <c r="E128" s="2"/>
    </row>
    <row r="129" spans="1:5" ht="18" customHeight="1" x14ac:dyDescent="0.25">
      <c r="A129" s="13"/>
      <c r="C129" s="2"/>
      <c r="D129" s="2"/>
      <c r="E129" s="2"/>
    </row>
    <row r="130" spans="1:5" ht="18" customHeight="1" x14ac:dyDescent="0.25">
      <c r="A130" s="13"/>
      <c r="C130" s="2"/>
      <c r="D130" s="2"/>
      <c r="E130" s="2"/>
    </row>
    <row r="131" spans="1:5" ht="18" customHeight="1" x14ac:dyDescent="0.25">
      <c r="A131" s="13"/>
      <c r="C131" s="2"/>
      <c r="D131" s="2"/>
      <c r="E131" s="2"/>
    </row>
    <row r="132" spans="1:5" ht="18" customHeight="1" x14ac:dyDescent="0.25">
      <c r="B132" s="1"/>
      <c r="C132" s="2"/>
      <c r="D132" s="2"/>
      <c r="E132" s="2"/>
    </row>
    <row r="133" spans="1:5" ht="18" customHeight="1" x14ac:dyDescent="0.25">
      <c r="B133" s="10"/>
      <c r="C133" s="2"/>
      <c r="D133" s="2"/>
      <c r="E133" s="2"/>
    </row>
    <row r="134" spans="1:5" ht="18" customHeight="1" x14ac:dyDescent="0.25">
      <c r="C134" s="2"/>
      <c r="D134" s="2"/>
      <c r="E134" s="2"/>
    </row>
    <row r="135" spans="1:5" ht="18" customHeight="1" x14ac:dyDescent="0.25">
      <c r="C135" s="16"/>
      <c r="D135" s="2"/>
      <c r="E135" s="16"/>
    </row>
    <row r="136" spans="1:5" ht="18" customHeight="1" x14ac:dyDescent="0.25">
      <c r="C136" s="2"/>
      <c r="D136" s="2"/>
      <c r="E136" s="2"/>
    </row>
    <row r="137" spans="1:5" ht="18" customHeight="1" x14ac:dyDescent="0.25">
      <c r="C137" s="2"/>
      <c r="D137" s="2"/>
      <c r="E137" s="2"/>
    </row>
    <row r="138" spans="1:5" ht="18" customHeight="1" x14ac:dyDescent="0.25">
      <c r="C138" s="2"/>
      <c r="D138" s="2"/>
      <c r="E138" s="2"/>
    </row>
    <row r="139" spans="1:5" ht="18" customHeight="1" x14ac:dyDescent="0.25">
      <c r="C139" s="2"/>
      <c r="D139" s="2"/>
      <c r="E139" s="2"/>
    </row>
    <row r="140" spans="1:5" ht="18" customHeight="1" x14ac:dyDescent="0.25">
      <c r="C140" s="2"/>
      <c r="D140" s="2"/>
      <c r="E140" s="2"/>
    </row>
    <row r="141" spans="1:5" ht="18" customHeight="1" x14ac:dyDescent="0.25">
      <c r="C141" s="2"/>
      <c r="D141" s="2"/>
      <c r="E141" s="2"/>
    </row>
    <row r="142" spans="1:5" ht="18" customHeight="1" x14ac:dyDescent="0.25">
      <c r="C142" s="2"/>
      <c r="D142" s="2"/>
      <c r="E142" s="2"/>
    </row>
    <row r="143" spans="1:5" ht="18" customHeight="1" x14ac:dyDescent="0.25">
      <c r="C143" s="2"/>
      <c r="D143" s="2"/>
      <c r="E143" s="2"/>
    </row>
    <row r="144" spans="1:5" ht="18" customHeight="1" x14ac:dyDescent="0.25">
      <c r="C144" s="2"/>
      <c r="D144" s="2"/>
      <c r="E144" s="2"/>
    </row>
    <row r="145" spans="1:5" ht="18" customHeight="1" x14ac:dyDescent="0.25">
      <c r="C145" s="2"/>
      <c r="D145" s="2"/>
      <c r="E145" s="2"/>
    </row>
    <row r="146" spans="1:5" ht="18" customHeight="1" x14ac:dyDescent="0.25">
      <c r="C146" s="2"/>
      <c r="D146" s="2"/>
      <c r="E146" s="2"/>
    </row>
    <row r="147" spans="1:5" ht="18" customHeight="1" x14ac:dyDescent="0.25">
      <c r="A147" s="13"/>
      <c r="C147" s="2"/>
      <c r="D147" s="2"/>
      <c r="E147" s="2"/>
    </row>
    <row r="148" spans="1:5" ht="18" customHeight="1" x14ac:dyDescent="0.25">
      <c r="A148" s="13"/>
      <c r="C148" s="2"/>
      <c r="D148" s="2"/>
      <c r="E148" s="2"/>
    </row>
    <row r="149" spans="1:5" ht="18" customHeight="1" x14ac:dyDescent="0.25">
      <c r="A149" s="13"/>
      <c r="C149" s="2"/>
      <c r="D149" s="2"/>
      <c r="E149" s="2"/>
    </row>
    <row r="150" spans="1:5" ht="18" customHeight="1" x14ac:dyDescent="0.25">
      <c r="A150" s="9"/>
      <c r="B150" s="9"/>
      <c r="C150" s="11"/>
      <c r="D150" s="2"/>
      <c r="E150" s="11"/>
    </row>
    <row r="151" spans="1:5" ht="18" customHeight="1" x14ac:dyDescent="0.25">
      <c r="C151" s="2"/>
      <c r="D151" s="2"/>
      <c r="E151" s="2"/>
    </row>
    <row r="152" spans="1:5" ht="18" customHeight="1" x14ac:dyDescent="0.25">
      <c r="C152" s="2"/>
      <c r="D152" s="2"/>
      <c r="E152" s="2"/>
    </row>
    <row r="153" spans="1:5" ht="18" customHeight="1" x14ac:dyDescent="0.25">
      <c r="C153" s="2"/>
      <c r="D153" s="2"/>
      <c r="E153" s="2"/>
    </row>
    <row r="154" spans="1:5" ht="18" customHeight="1" x14ac:dyDescent="0.25">
      <c r="C154" s="2"/>
      <c r="D154" s="2"/>
      <c r="E154" s="2"/>
    </row>
    <row r="155" spans="1:5" ht="18" customHeight="1" x14ac:dyDescent="0.25">
      <c r="C155" s="2"/>
      <c r="D155" s="2"/>
      <c r="E155" s="2"/>
    </row>
    <row r="156" spans="1:5" ht="18" customHeight="1" x14ac:dyDescent="0.25">
      <c r="C156" s="2"/>
      <c r="D156" s="2"/>
      <c r="E156" s="2"/>
    </row>
    <row r="157" spans="1:5" ht="18" customHeight="1" x14ac:dyDescent="0.25">
      <c r="A157" s="13"/>
      <c r="C157" s="2"/>
      <c r="D157" s="2"/>
      <c r="E157" s="2"/>
    </row>
    <row r="158" spans="1:5" ht="18" customHeight="1" x14ac:dyDescent="0.25">
      <c r="A158" s="13"/>
      <c r="C158" s="2"/>
      <c r="D158" s="2"/>
      <c r="E158" s="2"/>
    </row>
    <row r="159" spans="1:5" ht="18" customHeight="1" x14ac:dyDescent="0.25">
      <c r="A159" s="13"/>
      <c r="C159" s="2"/>
      <c r="D159" s="2"/>
      <c r="E159" s="2"/>
    </row>
    <row r="160" spans="1:5" ht="18" customHeight="1" x14ac:dyDescent="0.25">
      <c r="C160" s="2"/>
      <c r="D160" s="2"/>
      <c r="E160" s="2"/>
    </row>
    <row r="161" spans="1:5" ht="18" customHeight="1" x14ac:dyDescent="0.25">
      <c r="C161" s="2"/>
      <c r="D161" s="2"/>
      <c r="E161" s="2"/>
    </row>
    <row r="162" spans="1:5" ht="18" customHeight="1" x14ac:dyDescent="0.25">
      <c r="C162" s="2"/>
      <c r="D162" s="2"/>
      <c r="E162" s="2"/>
    </row>
    <row r="163" spans="1:5" ht="18" customHeight="1" x14ac:dyDescent="0.25">
      <c r="A163" s="13"/>
      <c r="B163" s="17"/>
      <c r="C163" s="2"/>
      <c r="D163" s="2"/>
      <c r="E163" s="2"/>
    </row>
    <row r="164" spans="1:5" ht="18" customHeight="1" x14ac:dyDescent="0.25">
      <c r="C164" s="2"/>
      <c r="D164" s="2"/>
      <c r="E164" s="2"/>
    </row>
    <row r="165" spans="1:5" ht="18" customHeight="1" x14ac:dyDescent="0.25">
      <c r="A165" s="13"/>
      <c r="C165" s="2"/>
      <c r="D165" s="2"/>
      <c r="E165" s="2"/>
    </row>
    <row r="166" spans="1:5" ht="18" customHeight="1" x14ac:dyDescent="0.25">
      <c r="C166" s="2"/>
      <c r="D166" s="2"/>
      <c r="E166" s="2"/>
    </row>
    <row r="167" spans="1:5" ht="18" customHeight="1" x14ac:dyDescent="0.25">
      <c r="C167" s="2"/>
      <c r="D167" s="2"/>
      <c r="E167" s="2"/>
    </row>
    <row r="168" spans="1:5" ht="18" customHeight="1" x14ac:dyDescent="0.25">
      <c r="C168" s="2"/>
      <c r="D168" s="2"/>
      <c r="E168" s="2"/>
    </row>
    <row r="169" spans="1:5" ht="18" customHeight="1" x14ac:dyDescent="0.25">
      <c r="C169" s="2"/>
      <c r="D169" s="2"/>
      <c r="E169" s="2"/>
    </row>
    <row r="170" spans="1:5" ht="18" customHeight="1" x14ac:dyDescent="0.25">
      <c r="C170" s="2"/>
      <c r="D170" s="2"/>
      <c r="E170" s="2"/>
    </row>
    <row r="171" spans="1:5" ht="18" customHeight="1" x14ac:dyDescent="0.25">
      <c r="C171" s="2"/>
      <c r="D171" s="2"/>
      <c r="E171" s="2"/>
    </row>
    <row r="172" spans="1:5" ht="18" customHeight="1" x14ac:dyDescent="0.25">
      <c r="C172" s="2"/>
      <c r="D172" s="2"/>
      <c r="E172" s="2"/>
    </row>
    <row r="173" spans="1:5" ht="18" customHeight="1" x14ac:dyDescent="0.25">
      <c r="C173" s="16"/>
      <c r="D173" s="2"/>
      <c r="E173" s="16"/>
    </row>
    <row r="174" spans="1:5" ht="18" customHeight="1" x14ac:dyDescent="0.25">
      <c r="C174" s="2"/>
      <c r="D174" s="2"/>
      <c r="E174" s="2"/>
    </row>
    <row r="175" spans="1:5" ht="18" customHeight="1" x14ac:dyDescent="0.25">
      <c r="C175" s="2"/>
      <c r="D175" s="2"/>
      <c r="E175" s="2"/>
    </row>
    <row r="176" spans="1:5" ht="18" customHeight="1" x14ac:dyDescent="0.25">
      <c r="C176" s="2"/>
      <c r="D176" s="2"/>
      <c r="E176" s="2"/>
    </row>
    <row r="177" spans="1:5" ht="18" customHeight="1" x14ac:dyDescent="0.25">
      <c r="C177" s="2"/>
      <c r="D177" s="2"/>
      <c r="E177" s="2"/>
    </row>
    <row r="178" spans="1:5" ht="18" customHeight="1" x14ac:dyDescent="0.25">
      <c r="C178" s="2"/>
      <c r="D178" s="2"/>
      <c r="E178" s="2"/>
    </row>
    <row r="179" spans="1:5" ht="18" customHeight="1" x14ac:dyDescent="0.25">
      <c r="C179" s="2"/>
      <c r="D179" s="2"/>
      <c r="E179" s="2"/>
    </row>
    <row r="180" spans="1:5" ht="18" customHeight="1" x14ac:dyDescent="0.25">
      <c r="A180" s="13"/>
      <c r="C180" s="2"/>
      <c r="D180" s="2"/>
      <c r="E180" s="2"/>
    </row>
    <row r="181" spans="1:5" ht="18" customHeight="1" x14ac:dyDescent="0.25">
      <c r="A181" s="9"/>
      <c r="B181" s="9"/>
      <c r="C181" s="11"/>
      <c r="D181" s="2"/>
      <c r="E181" s="11"/>
    </row>
    <row r="182" spans="1:5" ht="18" customHeight="1" x14ac:dyDescent="0.25">
      <c r="C182" s="2"/>
      <c r="D182" s="2"/>
      <c r="E182" s="2"/>
    </row>
    <row r="183" spans="1:5" ht="18" customHeight="1" x14ac:dyDescent="0.25">
      <c r="C183" s="2"/>
      <c r="D183" s="2"/>
      <c r="E183" s="2"/>
    </row>
    <row r="184" spans="1:5" ht="18" customHeight="1" x14ac:dyDescent="0.25">
      <c r="C184" s="2"/>
      <c r="D184" s="2"/>
      <c r="E184" s="2"/>
    </row>
    <row r="185" spans="1:5" ht="18" customHeight="1" x14ac:dyDescent="0.25">
      <c r="C185" s="2"/>
      <c r="D185" s="2"/>
      <c r="E185" s="2"/>
    </row>
    <row r="186" spans="1:5" ht="18" customHeight="1" x14ac:dyDescent="0.25">
      <c r="C186" s="2"/>
      <c r="D186" s="2"/>
      <c r="E186" s="2"/>
    </row>
    <row r="187" spans="1:5" ht="18" customHeight="1" x14ac:dyDescent="0.25">
      <c r="C187" s="2"/>
      <c r="D187" s="2"/>
      <c r="E187" s="2"/>
    </row>
    <row r="188" spans="1:5" ht="18" customHeight="1" x14ac:dyDescent="0.25">
      <c r="C188" s="2"/>
      <c r="D188" s="2"/>
      <c r="E188" s="2"/>
    </row>
    <row r="189" spans="1:5" ht="18" customHeight="1" x14ac:dyDescent="0.25">
      <c r="A189" s="13"/>
      <c r="C189" s="2"/>
      <c r="D189" s="2"/>
      <c r="E189" s="2"/>
    </row>
    <row r="190" spans="1:5" ht="18" customHeight="1" x14ac:dyDescent="0.25">
      <c r="A190" s="13"/>
      <c r="C190" s="2"/>
      <c r="D190" s="2"/>
      <c r="E190" s="2"/>
    </row>
    <row r="191" spans="1:5" ht="18" customHeight="1" x14ac:dyDescent="0.25">
      <c r="C191" s="2"/>
      <c r="D191" s="2"/>
      <c r="E191" s="2"/>
    </row>
    <row r="192" spans="1:5" ht="18" customHeight="1" x14ac:dyDescent="0.25">
      <c r="C192" s="2"/>
      <c r="D192" s="2"/>
      <c r="E192" s="2"/>
    </row>
    <row r="193" spans="1:5" ht="18" customHeight="1" x14ac:dyDescent="0.25">
      <c r="C193" s="2"/>
      <c r="D193" s="2"/>
      <c r="E193" s="2"/>
    </row>
    <row r="194" spans="1:5" ht="18" customHeight="1" x14ac:dyDescent="0.25">
      <c r="C194" s="2"/>
      <c r="D194" s="2"/>
      <c r="E194" s="2"/>
    </row>
    <row r="195" spans="1:5" ht="18" customHeight="1" x14ac:dyDescent="0.25">
      <c r="A195" s="131"/>
      <c r="B195" s="131"/>
      <c r="C195" s="18"/>
      <c r="D195" s="2"/>
      <c r="E195" s="18"/>
    </row>
  </sheetData>
  <mergeCells count="7">
    <mergeCell ref="A195:B195"/>
    <mergeCell ref="A51:H51"/>
    <mergeCell ref="G40:H40"/>
    <mergeCell ref="A41:E41"/>
    <mergeCell ref="G41:H41"/>
    <mergeCell ref="A42:C42"/>
    <mergeCell ref="G42:H42"/>
  </mergeCells>
  <pageMargins left="0.7" right="0.7" top="0.75" bottom="0.75" header="0.3" footer="0.3"/>
  <pageSetup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="115" zoomScaleNormal="115" workbookViewId="0">
      <selection activeCell="A20" sqref="A20"/>
    </sheetView>
  </sheetViews>
  <sheetFormatPr defaultRowHeight="15" x14ac:dyDescent="0.25"/>
  <sheetData>
    <row r="1" ht="16.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0"/>
  <sheetViews>
    <sheetView zoomScale="97" zoomScaleNormal="97" workbookViewId="0">
      <selection activeCell="D36" sqref="D36"/>
    </sheetView>
  </sheetViews>
  <sheetFormatPr defaultColWidth="9.140625" defaultRowHeight="15" x14ac:dyDescent="0.25"/>
  <cols>
    <col min="1" max="1" width="8.85546875" customWidth="1"/>
    <col min="2" max="2" width="27.7109375" customWidth="1"/>
    <col min="3" max="3" width="20" customWidth="1"/>
    <col min="4" max="4" width="11.140625" customWidth="1"/>
  </cols>
  <sheetData>
    <row r="1" spans="1:5" x14ac:dyDescent="0.25">
      <c r="A1" s="4"/>
      <c r="B1" s="4"/>
      <c r="C1" s="5"/>
      <c r="D1" s="4"/>
      <c r="E1" s="6"/>
    </row>
    <row r="2" spans="1:5" x14ac:dyDescent="0.25">
      <c r="A2" s="7"/>
      <c r="B2" s="3"/>
      <c r="C2" s="5"/>
      <c r="D2" s="8"/>
      <c r="E2" s="6"/>
    </row>
    <row r="3" spans="1:5" x14ac:dyDescent="0.25">
      <c r="A3" s="4"/>
      <c r="B3" s="4"/>
      <c r="C3" s="5"/>
      <c r="D3" s="4"/>
      <c r="E3" s="6"/>
    </row>
    <row r="4" spans="1:5" x14ac:dyDescent="0.25">
      <c r="A4" s="4"/>
      <c r="B4" s="4"/>
      <c r="C4" s="5"/>
      <c r="D4" s="4"/>
      <c r="E4" s="6"/>
    </row>
    <row r="5" spans="1:5" x14ac:dyDescent="0.25">
      <c r="A5" s="9"/>
      <c r="B5" s="9"/>
      <c r="C5" s="5"/>
      <c r="D5" s="9"/>
      <c r="E5" s="6"/>
    </row>
    <row r="6" spans="1:5" x14ac:dyDescent="0.25">
      <c r="A6" s="9"/>
      <c r="B6" s="9"/>
      <c r="C6" s="5"/>
      <c r="D6" s="9"/>
      <c r="E6" s="6"/>
    </row>
    <row r="7" spans="1:5" x14ac:dyDescent="0.25">
      <c r="A7" s="9"/>
      <c r="B7" s="9"/>
      <c r="C7" s="5"/>
      <c r="D7" s="9"/>
      <c r="E7" s="6"/>
    </row>
    <row r="8" spans="1:5" x14ac:dyDescent="0.25">
      <c r="A8" s="9"/>
      <c r="B8" s="9"/>
      <c r="C8" s="5"/>
      <c r="D8" s="9"/>
      <c r="E8" s="6"/>
    </row>
    <row r="9" spans="1:5" x14ac:dyDescent="0.25">
      <c r="A9" s="9"/>
      <c r="B9" s="9"/>
      <c r="C9" s="5"/>
      <c r="D9" s="9"/>
      <c r="E9" s="6"/>
    </row>
    <row r="10" spans="1:5" x14ac:dyDescent="0.25">
      <c r="A10" s="4"/>
      <c r="B10" s="4"/>
      <c r="C10" s="4"/>
      <c r="D10" s="4"/>
      <c r="E10" s="6"/>
    </row>
    <row r="11" spans="1:5" x14ac:dyDescent="0.25">
      <c r="A11" s="4"/>
      <c r="B11" s="4"/>
      <c r="C11" s="4"/>
      <c r="D11" s="4"/>
    </row>
    <row r="12" spans="1:5" x14ac:dyDescent="0.25">
      <c r="A12" s="4"/>
      <c r="B12" s="4"/>
      <c r="C12" s="4"/>
      <c r="D12" s="4"/>
    </row>
    <row r="13" spans="1:5" x14ac:dyDescent="0.25">
      <c r="A13" s="4"/>
      <c r="B13" s="4"/>
      <c r="C13" s="4"/>
      <c r="D13" s="4"/>
    </row>
    <row r="14" spans="1:5" x14ac:dyDescent="0.25">
      <c r="A14" s="4"/>
      <c r="B14" s="4"/>
      <c r="C14" s="4"/>
      <c r="D14" s="4"/>
    </row>
    <row r="15" spans="1:5" x14ac:dyDescent="0.25">
      <c r="A15" s="4"/>
      <c r="B15" s="4"/>
      <c r="C15" s="4"/>
      <c r="D15" s="4"/>
    </row>
    <row r="16" spans="1:5" x14ac:dyDescent="0.25">
      <c r="A16" s="4"/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A18" s="4"/>
      <c r="B18" s="4"/>
      <c r="C18" s="4"/>
      <c r="D18" s="4"/>
    </row>
    <row r="19" spans="1:4" x14ac:dyDescent="0.25">
      <c r="A19" s="4"/>
      <c r="B19" s="4"/>
      <c r="C19" s="4"/>
      <c r="D19" s="4"/>
    </row>
    <row r="20" spans="1:4" x14ac:dyDescent="0.25">
      <c r="A20" s="4"/>
      <c r="B20" s="4"/>
      <c r="C20" s="9"/>
      <c r="D20" s="4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Eelarve projekt 2022</vt:lpstr>
      <vt:lpstr>0</vt:lpstr>
      <vt:lpstr>1</vt:lpstr>
      <vt:lpstr>2</vt:lpstr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Eva-Mai Saard</dc:creator>
  <cp:lastModifiedBy>Külli Mõttus</cp:lastModifiedBy>
  <cp:lastPrinted>2020-12-14T13:24:12Z</cp:lastPrinted>
  <dcterms:created xsi:type="dcterms:W3CDTF">2018-01-10T11:23:16Z</dcterms:created>
  <dcterms:modified xsi:type="dcterms:W3CDTF">2021-12-04T12:28:47Z</dcterms:modified>
</cp:coreProperties>
</file>