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utaja\Desktop\VOLIKOGU EELNÕUD 2021\230921\"/>
    </mc:Choice>
  </mc:AlternateContent>
  <xr:revisionPtr revIDLastSave="0" documentId="13_ncr:1_{5E766D5E-41F3-40D8-AD22-0544B8BCB3E5}" xr6:coauthVersionLast="47" xr6:coauthVersionMax="47" xr10:uidLastSave="{00000000-0000-0000-0000-000000000000}"/>
  <bookViews>
    <workbookView xWindow="-120" yWindow="-120" windowWidth="29040" windowHeight="15840" firstSheet="2" activeTab="8" xr2:uid="{00000000-000D-0000-FFFF-FFFF00000000}"/>
  </bookViews>
  <sheets>
    <sheet name="Teise lisaeelarve projekt 2021" sheetId="1" r:id="rId1"/>
    <sheet name="kontogrupp 32" sheetId="2" r:id="rId2"/>
    <sheet name="kontogrupp 352" sheetId="9" r:id="rId3"/>
    <sheet name="kontogrupp 350" sheetId="4" r:id="rId4"/>
    <sheet name="kontogrupp 4" sheetId="5" r:id="rId5"/>
    <sheet name="kontogrupp 5" sheetId="3" r:id="rId6"/>
    <sheet name="kontogrupp 6" sheetId="6" r:id="rId7"/>
    <sheet name="investeerimistegevuse kulud" sheetId="7" r:id="rId8"/>
    <sheet name="laenuotsuse muudatus" sheetId="8" r:id="rId9"/>
  </sheets>
  <definedNames>
    <definedName name="_xlnm._FilterDatabase" localSheetId="1" hidden="1">'kontogrupp 32'!$A$1:$B$97</definedName>
  </definedNames>
  <calcPr calcId="181029"/>
</workbook>
</file>

<file path=xl/calcChain.xml><?xml version="1.0" encoding="utf-8"?>
<calcChain xmlns="http://schemas.openxmlformats.org/spreadsheetml/2006/main">
  <c r="G29" i="1" l="1"/>
  <c r="F37" i="1"/>
  <c r="F12" i="1" l="1"/>
  <c r="G169" i="1"/>
  <c r="G149" i="1"/>
  <c r="G126" i="1"/>
  <c r="G183" i="1"/>
  <c r="G174" i="1"/>
  <c r="G164" i="1"/>
  <c r="G159" i="1"/>
  <c r="G145" i="1"/>
  <c r="G134" i="1"/>
  <c r="G128" i="1"/>
  <c r="G121" i="1"/>
  <c r="G108" i="1"/>
  <c r="G91" i="1"/>
  <c r="C12" i="1"/>
  <c r="D12" i="1"/>
  <c r="E12" i="1"/>
  <c r="F60" i="1"/>
  <c r="F11" i="1"/>
  <c r="E15" i="1"/>
  <c r="E177" i="1"/>
  <c r="E153" i="1"/>
  <c r="E115" i="1"/>
  <c r="E109" i="1"/>
  <c r="E94" i="1"/>
  <c r="E86" i="1"/>
  <c r="E77" i="1"/>
  <c r="E74" i="1"/>
  <c r="E66" i="1"/>
  <c r="E56" i="1"/>
  <c r="E40" i="1"/>
  <c r="E35" i="1"/>
  <c r="E30" i="1"/>
  <c r="F188" i="1"/>
  <c r="F187" i="1"/>
  <c r="F186" i="1"/>
  <c r="F185" i="1"/>
  <c r="F184" i="1"/>
  <c r="F183" i="1"/>
  <c r="F182" i="1"/>
  <c r="F181" i="1"/>
  <c r="F180" i="1"/>
  <c r="F179" i="1"/>
  <c r="F178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4" i="1"/>
  <c r="F113" i="1"/>
  <c r="F112" i="1"/>
  <c r="F111" i="1"/>
  <c r="F110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3" i="1"/>
  <c r="F92" i="1"/>
  <c r="F91" i="1"/>
  <c r="F90" i="1"/>
  <c r="F89" i="1"/>
  <c r="F88" i="1"/>
  <c r="F87" i="1"/>
  <c r="F85" i="1"/>
  <c r="F84" i="1"/>
  <c r="F83" i="1"/>
  <c r="F82" i="1"/>
  <c r="F81" i="1"/>
  <c r="F80" i="1"/>
  <c r="F79" i="1"/>
  <c r="F78" i="1"/>
  <c r="F76" i="1"/>
  <c r="F75" i="1"/>
  <c r="F74" i="1" s="1"/>
  <c r="F73" i="1"/>
  <c r="F72" i="1"/>
  <c r="F71" i="1"/>
  <c r="F70" i="1"/>
  <c r="F69" i="1"/>
  <c r="F68" i="1"/>
  <c r="F67" i="1"/>
  <c r="F59" i="1"/>
  <c r="F58" i="1"/>
  <c r="F57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38" i="1"/>
  <c r="F36" i="1"/>
  <c r="F33" i="1"/>
  <c r="F32" i="1"/>
  <c r="F30" i="1" s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31" i="1"/>
  <c r="F14" i="1"/>
  <c r="F13" i="1"/>
  <c r="F10" i="1"/>
  <c r="F9" i="1"/>
  <c r="F8" i="1" s="1"/>
  <c r="E8" i="1"/>
  <c r="F86" i="1" l="1"/>
  <c r="F77" i="1"/>
  <c r="F66" i="1"/>
  <c r="E189" i="1"/>
  <c r="F15" i="1"/>
  <c r="E29" i="1"/>
  <c r="E7" i="1"/>
  <c r="D66" i="1"/>
  <c r="F34" i="1"/>
  <c r="D8" i="1"/>
  <c r="D15" i="1"/>
  <c r="D30" i="1"/>
  <c r="D35" i="1"/>
  <c r="D40" i="1"/>
  <c r="D56" i="1"/>
  <c r="F56" i="1" s="1"/>
  <c r="D74" i="1"/>
  <c r="D77" i="1"/>
  <c r="D86" i="1"/>
  <c r="D94" i="1"/>
  <c r="D109" i="1"/>
  <c r="D115" i="1"/>
  <c r="D153" i="1"/>
  <c r="D177" i="1"/>
  <c r="C8" i="1"/>
  <c r="C15" i="1"/>
  <c r="C30" i="1"/>
  <c r="C35" i="1"/>
  <c r="C40" i="1"/>
  <c r="C56" i="1"/>
  <c r="C66" i="1"/>
  <c r="C74" i="1"/>
  <c r="C77" i="1"/>
  <c r="C86" i="1"/>
  <c r="C94" i="1"/>
  <c r="C109" i="1"/>
  <c r="C115" i="1"/>
  <c r="C153" i="1"/>
  <c r="C177" i="1"/>
  <c r="E39" i="1" l="1"/>
  <c r="E55" i="1" s="1"/>
  <c r="F7" i="1"/>
  <c r="F40" i="1"/>
  <c r="F35" i="1"/>
  <c r="F29" i="1" s="1"/>
  <c r="F177" i="1"/>
  <c r="F153" i="1"/>
  <c r="F115" i="1"/>
  <c r="F94" i="1"/>
  <c r="D189" i="1"/>
  <c r="F109" i="1"/>
  <c r="D29" i="1"/>
  <c r="D7" i="1"/>
  <c r="C7" i="1"/>
  <c r="C29" i="1"/>
  <c r="C189" i="1"/>
  <c r="F189" i="1" l="1"/>
  <c r="G189" i="1" s="1"/>
  <c r="D39" i="1"/>
  <c r="C39" i="1"/>
  <c r="D55" i="1" l="1"/>
  <c r="F55" i="1" s="1"/>
  <c r="F39" i="1"/>
  <c r="C55" i="1"/>
  <c r="D61" i="1" l="1"/>
  <c r="F61" i="1" s="1"/>
  <c r="C61" i="1"/>
</calcChain>
</file>

<file path=xl/sharedStrings.xml><?xml version="1.0" encoding="utf-8"?>
<sst xmlns="http://schemas.openxmlformats.org/spreadsheetml/2006/main" count="763" uniqueCount="426">
  <si>
    <t>Kirje nimetus</t>
  </si>
  <si>
    <t>PÕHITEGEVUSE TULUD KOKKU</t>
  </si>
  <si>
    <t>Maksutulud</t>
  </si>
  <si>
    <t>Füüsilise isiku tulumaks</t>
  </si>
  <si>
    <t>Maamaks</t>
  </si>
  <si>
    <t>Tulud kaupade ja teenuste müügist</t>
  </si>
  <si>
    <t>Saadud toetused tegevuskuludeks</t>
  </si>
  <si>
    <t>Tasandusfond</t>
  </si>
  <si>
    <t xml:space="preserve">Toetusfond </t>
  </si>
  <si>
    <t>Muud saadud toetused tegevuskuludeks</t>
  </si>
  <si>
    <t>Sihtfinantseerimine tegevuskuludeks</t>
  </si>
  <si>
    <t>Mittesihtotstarbelised toetused</t>
  </si>
  <si>
    <t xml:space="preserve">Muud tegevustulud </t>
  </si>
  <si>
    <t>Maardlate kaevandamisõiguse tasu</t>
  </si>
  <si>
    <t>Kohaliku tähtsusega maardlate kaevandamisõiguse tasu</t>
  </si>
  <si>
    <t>Tasu üleriigilise tähtsusega maardlatest väljapumbatud kaevandus- ja karjäärivee erikasutusest</t>
  </si>
  <si>
    <t>Laekumine vee erikasutusest</t>
  </si>
  <si>
    <t>Saastetasud ja keskkonnale tekitatud kahju hüvitis</t>
  </si>
  <si>
    <t>Trahvid</t>
  </si>
  <si>
    <t>Muud tulud varadelt</t>
  </si>
  <si>
    <t>Tulud varude müügist</t>
  </si>
  <si>
    <t xml:space="preserve">Muud tulud </t>
  </si>
  <si>
    <t>PÕHITEGEVUSE KULUD KOKKU</t>
  </si>
  <si>
    <t>Antud toetused tegevuskuludeks</t>
  </si>
  <si>
    <t>Subsiidiumid ettevõtlusega tegelevatele isikutele</t>
  </si>
  <si>
    <t>Sotsiaalabitoetused ja muud toetused füüsilistele isikutele</t>
  </si>
  <si>
    <t>Sihtotstarbelised toetused tegevuskuludeks</t>
  </si>
  <si>
    <t>Muud tegevuskulud</t>
  </si>
  <si>
    <t>Tööjõukulud</t>
  </si>
  <si>
    <t>Majandamiskulud</t>
  </si>
  <si>
    <t>Muud kulud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</si>
  <si>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</si>
  <si>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</si>
  <si>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</si>
  <si>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</si>
  <si>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sihtfinantseerimine(+) </t>
  </si>
  <si>
    <t>Põhivara soetuseks antav sihtfinantseerimine(-)</t>
  </si>
  <si>
    <t>Osaluste müük (+)</t>
  </si>
  <si>
    <t>Osaluste soetus (-)</t>
  </si>
  <si>
    <t>Muude aktsiate ja osade müük (+)</t>
  </si>
  <si>
    <t>Muude aktsiate ja osade soetus (-)</t>
  </si>
  <si>
    <t>Tagasilaekuvad laenud (+)</t>
  </si>
  <si>
    <t>Antavad laenud (-)</t>
  </si>
  <si>
    <t>Finantstkulud (-)</t>
  </si>
  <si>
    <t>EELARVE TULEM (ÜLEJÄÄK (+) / PUUDUJÄÄK (-))</t>
  </si>
  <si>
    <t>FINANTSEERIMISTEGEVUS</t>
  </si>
  <si>
    <t>Kohustuste tasumine (-)</t>
  </si>
  <si>
    <t>LIKVIIDSETE VARADE MUUTUS (+ suurenemine, - vähenemine)</t>
  </si>
  <si>
    <t>10</t>
  </si>
  <si>
    <t>tunnus</t>
  </si>
  <si>
    <t>01111</t>
  </si>
  <si>
    <t>01112</t>
  </si>
  <si>
    <t>Reservfond</t>
  </si>
  <si>
    <t>01114</t>
  </si>
  <si>
    <t>Muud üldised teenused</t>
  </si>
  <si>
    <t>01330</t>
  </si>
  <si>
    <t>01700</t>
  </si>
  <si>
    <t>01800</t>
  </si>
  <si>
    <t>Üldiseloomuga ülekanded valitsussektoris</t>
  </si>
  <si>
    <t>04210</t>
  </si>
  <si>
    <t>Muu soojamajandus</t>
  </si>
  <si>
    <t>04360</t>
  </si>
  <si>
    <t>04510</t>
  </si>
  <si>
    <t>04710</t>
  </si>
  <si>
    <t>Kaubandus ja laondus</t>
  </si>
  <si>
    <t>Turism</t>
  </si>
  <si>
    <t>04730</t>
  </si>
  <si>
    <t>04740</t>
  </si>
  <si>
    <t>05100</t>
  </si>
  <si>
    <t>05101</t>
  </si>
  <si>
    <t>05600</t>
  </si>
  <si>
    <t>Muu keskkonnakaitse (sh keskkonnakaitse haldus)</t>
  </si>
  <si>
    <t>06300</t>
  </si>
  <si>
    <t>Elamu- ja kommunaalmajandus</t>
  </si>
  <si>
    <t>06605</t>
  </si>
  <si>
    <t>07210</t>
  </si>
  <si>
    <t>07240</t>
  </si>
  <si>
    <t>07600</t>
  </si>
  <si>
    <t>08102</t>
  </si>
  <si>
    <t>08103</t>
  </si>
  <si>
    <t>08107</t>
  </si>
  <si>
    <t>Abja Noortekeskus</t>
  </si>
  <si>
    <t>Mõisaküla Noortekeskus</t>
  </si>
  <si>
    <t>08109</t>
  </si>
  <si>
    <t>Abja Raamatukogu</t>
  </si>
  <si>
    <t>Kamara Raamatukogu</t>
  </si>
  <si>
    <t>Halliste Raamatukogu</t>
  </si>
  <si>
    <t>08202</t>
  </si>
  <si>
    <t>Abja Kultuurimaja</t>
  </si>
  <si>
    <t>Karksi-Nuia Kultuurikeskus</t>
  </si>
  <si>
    <t>Mõisaküla Kultuurimaja</t>
  </si>
  <si>
    <t>Kaarli Rahvamaja</t>
  </si>
  <si>
    <t>Uue-Kariste Rahvamaja</t>
  </si>
  <si>
    <t>08203</t>
  </si>
  <si>
    <t>08300</t>
  </si>
  <si>
    <t>08400</t>
  </si>
  <si>
    <t>Religiooni- ja muud ühiskonnateenused Halliste</t>
  </si>
  <si>
    <t>09110</t>
  </si>
  <si>
    <t>09212</t>
  </si>
  <si>
    <t>Halliste Põhikool</t>
  </si>
  <si>
    <t>09500</t>
  </si>
  <si>
    <t>Abja Päevakeskus</t>
  </si>
  <si>
    <t>09510</t>
  </si>
  <si>
    <t>Abja Muusikakool</t>
  </si>
  <si>
    <t>Karksi-Nuia Muusikakool</t>
  </si>
  <si>
    <t>09600</t>
  </si>
  <si>
    <t>09601</t>
  </si>
  <si>
    <t>09602</t>
  </si>
  <si>
    <t>Muu puuetega inimeste sotsiaalne kaitse</t>
  </si>
  <si>
    <t>10121</t>
  </si>
  <si>
    <t>10200</t>
  </si>
  <si>
    <t>10402</t>
  </si>
  <si>
    <t>Muu perekondade ja laste sotsiaalne kaitse</t>
  </si>
  <si>
    <t>Riiklik toimetulekutoetus</t>
  </si>
  <si>
    <t>10701</t>
  </si>
  <si>
    <t>10900</t>
  </si>
  <si>
    <t>PÕHITEGEVUSE KULUDE JA INVESTEERIMISTEGEVUSE VÄLJAMINEKUTE JAOTUS TEGEVUSALADE JÄRGI</t>
  </si>
  <si>
    <t>01</t>
  </si>
  <si>
    <t>Üldised valitsussektori teenused</t>
  </si>
  <si>
    <t>04</t>
  </si>
  <si>
    <t>Majandus</t>
  </si>
  <si>
    <t>Põllumajandus</t>
  </si>
  <si>
    <t>Maanteetransport (vallateede- ja tänavate korrashoid)</t>
  </si>
  <si>
    <t>05</t>
  </si>
  <si>
    <t>Keskkonnakaitse</t>
  </si>
  <si>
    <t>Jäätmekäitlus (prügivedu)</t>
  </si>
  <si>
    <t>06</t>
  </si>
  <si>
    <t>Hulkuvate loomadega seotud tegevus</t>
  </si>
  <si>
    <t>07</t>
  </si>
  <si>
    <t>Tervishoid</t>
  </si>
  <si>
    <t>Ambulatoorsed teenused (kiirabi)</t>
  </si>
  <si>
    <t>Muu tervishoid, sh. tervishoiu haldamine</t>
  </si>
  <si>
    <t>08</t>
  </si>
  <si>
    <t>Vabaaeg, kultuur ja religioon</t>
  </si>
  <si>
    <t>Abja Gümnaasiumi ujula</t>
  </si>
  <si>
    <t>09</t>
  </si>
  <si>
    <t>Haridus</t>
  </si>
  <si>
    <t>Eelharidus (lasteaiad)- kohamaksud</t>
  </si>
  <si>
    <t>Sotsiaalne kaitse</t>
  </si>
  <si>
    <t>Muu sotsiaalne kaitse, sh. sotsiaalse kaitse haldus</t>
  </si>
  <si>
    <t>4,5,6</t>
  </si>
  <si>
    <t>5,6</t>
  </si>
  <si>
    <t xml:space="preserve">08102 </t>
  </si>
  <si>
    <t xml:space="preserve">08201 </t>
  </si>
  <si>
    <t>Abja Spordi- ja Tervisekeskus</t>
  </si>
  <si>
    <t>Mõisaküla Raamatukogu</t>
  </si>
  <si>
    <t>Õisu Raamatukogu</t>
  </si>
  <si>
    <t>Halliste kultuuriüritused</t>
  </si>
  <si>
    <t>Mõisaküla Kool</t>
  </si>
  <si>
    <t xml:space="preserve">Abja Gümnaasium </t>
  </si>
  <si>
    <t>August Kitzbergi nimeline Gümnaasium</t>
  </si>
  <si>
    <t>Abja Õpilaskodu</t>
  </si>
  <si>
    <t>09800</t>
  </si>
  <si>
    <t>Muu haridus, sh hariduse haldus</t>
  </si>
  <si>
    <t>Polli Hooldekodu</t>
  </si>
  <si>
    <t>10201</t>
  </si>
  <si>
    <t>10400</t>
  </si>
  <si>
    <t>Kokku</t>
  </si>
  <si>
    <t>03</t>
  </si>
  <si>
    <t>Avalik kord ja julgeolek</t>
  </si>
  <si>
    <t>03200</t>
  </si>
  <si>
    <t>Päästeteenused Karksi</t>
  </si>
  <si>
    <t>Päästeteenused Mõisaküla</t>
  </si>
  <si>
    <t>06400</t>
  </si>
  <si>
    <t>Abja saun</t>
  </si>
  <si>
    <t>Mõisaküla saun</t>
  </si>
  <si>
    <t>Muu elamu- ja kommunaalmajanduse tegevus Abja</t>
  </si>
  <si>
    <t>Muu elamu- ja kommunaalmajanduse tegevus Mõisaküla</t>
  </si>
  <si>
    <t>Muu elamu- ja kommunaalmajanduse tegevus Halliste</t>
  </si>
  <si>
    <t>Muu elamu- ja kommunaalmajanduse tegevus Karksi</t>
  </si>
  <si>
    <t>Halliste kalmistu</t>
  </si>
  <si>
    <t>Abja kalmistu</t>
  </si>
  <si>
    <t>Karksi-Nuia Noortekeskus</t>
  </si>
  <si>
    <t>Karksi Vallahooldus</t>
  </si>
  <si>
    <t>04600</t>
  </si>
  <si>
    <t>Mulgi Kultuuriinstituut</t>
  </si>
  <si>
    <t>Karksi-Nuia Raamatukogu</t>
  </si>
  <si>
    <t>Projekt "500 kodu korda"</t>
  </si>
  <si>
    <t xml:space="preserve">Avalike alade puhastus Abja </t>
  </si>
  <si>
    <t>Avalike alade puhastus Karksi</t>
  </si>
  <si>
    <t>Avalike alade puhastus Halliste</t>
  </si>
  <si>
    <t>Tänavavalgustus</t>
  </si>
  <si>
    <t>Karksi-Nuia saun</t>
  </si>
  <si>
    <t>Perearstikeskus Mõisaküla</t>
  </si>
  <si>
    <t>Ülevallalised sporditoetused ja üritused</t>
  </si>
  <si>
    <t>Seltsid</t>
  </si>
  <si>
    <t>Kohamaksud teistele omavalitsustele üldhariduskoolid</t>
  </si>
  <si>
    <t>Koolitransport</t>
  </si>
  <si>
    <t>Eakate sünnipäevad ja tähtpäevade tähistamine</t>
  </si>
  <si>
    <t>Veevarustus</t>
  </si>
  <si>
    <t>Puhkepargid ja -baasid</t>
  </si>
  <si>
    <t>Huvikoolid- kohamaksud teistele omavalitsustele</t>
  </si>
  <si>
    <t>Hooldekodude kohamaksud</t>
  </si>
  <si>
    <t xml:space="preserve">Osalustasud spordikoolides </t>
  </si>
  <si>
    <t>Postipunktid</t>
  </si>
  <si>
    <t>Halliste jõusaal</t>
  </si>
  <si>
    <t>01600</t>
  </si>
  <si>
    <t>04110</t>
  </si>
  <si>
    <t>Alustava ettevõtte toetus</t>
  </si>
  <si>
    <t>Valimised</t>
  </si>
  <si>
    <t>Koolitoit Abja Gümnaasium</t>
  </si>
  <si>
    <t>Koolitoit A. Kitzbergi nimeline Gümnaasium</t>
  </si>
  <si>
    <t>Koolitoit Halliste Kool</t>
  </si>
  <si>
    <t>Koolitoit Mõisaküla Kool</t>
  </si>
  <si>
    <t>Laenude teenindamine</t>
  </si>
  <si>
    <t>Vallavolikogu</t>
  </si>
  <si>
    <t>Vallavalitsus</t>
  </si>
  <si>
    <t>Üldmajanduslikud arendusprojektid</t>
  </si>
  <si>
    <t>Avalike alade puhastus Mõisaküla (Mõisaküla linnahooldus)</t>
  </si>
  <si>
    <t xml:space="preserve">Abja-Paluoja Esmatasandi Tervisekeskus </t>
  </si>
  <si>
    <t>Karksi-Nuia Esmatasandi Tervisekeskus</t>
  </si>
  <si>
    <t>Karksi-Nuia Spordikool</t>
  </si>
  <si>
    <t>Halliste Rahvamaja</t>
  </si>
  <si>
    <t>Tuhalaane Külamaja</t>
  </si>
  <si>
    <t>Lilli Külamaja</t>
  </si>
  <si>
    <t>Karksi Külamaja</t>
  </si>
  <si>
    <t>Abja Muuseum</t>
  </si>
  <si>
    <t>Halliste Muuseum</t>
  </si>
  <si>
    <t>Mõisaküla Muuseum</t>
  </si>
  <si>
    <t>Ajaleht Mulgi Sõna</t>
  </si>
  <si>
    <t>Abja Lasteaed</t>
  </si>
  <si>
    <t>Karksi-Nuia Lasteaed</t>
  </si>
  <si>
    <t>Mõisaküla Lasteaed</t>
  </si>
  <si>
    <t>Halliste Lasteaed</t>
  </si>
  <si>
    <t>Õisu Lasteaed</t>
  </si>
  <si>
    <t>Antud laenud (-)</t>
  </si>
  <si>
    <t>Kultuurikoordinaator</t>
  </si>
  <si>
    <t>Muu huviharidus Mulgi vald</t>
  </si>
  <si>
    <t>Kodukohandus</t>
  </si>
  <si>
    <t>Asendus- ja järelhooldus</t>
  </si>
  <si>
    <t>08207</t>
  </si>
  <si>
    <t>Muinsuskaitse</t>
  </si>
  <si>
    <t>Halliste noortetoad</t>
  </si>
  <si>
    <t>Karksi-Nuia eakate päevatuba</t>
  </si>
  <si>
    <t>Mõisaküla Hoolekandekeskus</t>
  </si>
  <si>
    <t>Põhivara soetuseks saadav sihtfinantseerimine(+) jäägid</t>
  </si>
  <si>
    <t>Kohustuste võtmine (+) 2020 jääk</t>
  </si>
  <si>
    <t xml:space="preserve">Kohustuste võtmine (+) </t>
  </si>
  <si>
    <t>Nõuete ja kohustiste saldode muutus</t>
  </si>
  <si>
    <t>Karksi-Nuia Muuseum</t>
  </si>
  <si>
    <t xml:space="preserve">Eelarve summa </t>
  </si>
  <si>
    <t>Alaeelarve</t>
  </si>
  <si>
    <t>Eelarveosa</t>
  </si>
  <si>
    <t>Konto</t>
  </si>
  <si>
    <t/>
  </si>
  <si>
    <t>Põhitegevuse tulud</t>
  </si>
  <si>
    <t>Karksi-Nuia turismiinfopunkt</t>
  </si>
  <si>
    <t>Karksi-Nuia  Lasteaed</t>
  </si>
  <si>
    <t>350000 Kodumaine sihtfinantseerimine tegevuskuludeks</t>
  </si>
  <si>
    <t>Abja Gümnaasium</t>
  </si>
  <si>
    <t>Kitzbergi nim. Gümnaasium</t>
  </si>
  <si>
    <t>Põhitegevuse kulud</t>
  </si>
  <si>
    <t>452100 Antud tegevustoetused</t>
  </si>
  <si>
    <t>450000 Kodumaine sihtfinantseerimine tegevuskuludeks</t>
  </si>
  <si>
    <t>Muude seltside taotlused</t>
  </si>
  <si>
    <t>Valla- ja linnavalitsus</t>
  </si>
  <si>
    <t>500250 Põhipalk ja kokkulepitud tasud</t>
  </si>
  <si>
    <t>500500 Töötasud võlaõiguslike lepingute alusel</t>
  </si>
  <si>
    <t>506000 Sotsiaalmaks töötasudelt ja toetustelt</t>
  </si>
  <si>
    <t>506040 Töötuskindlustusmakse</t>
  </si>
  <si>
    <t>Maanteetransport</t>
  </si>
  <si>
    <t>551260 Remont, restaureerimine, lammutamine</t>
  </si>
  <si>
    <t>551104 Korrashoiuteenused</t>
  </si>
  <si>
    <t>551500 Inventar ja selle tarvikud</t>
  </si>
  <si>
    <t>550001 Trükised ja muud teavikud</t>
  </si>
  <si>
    <t>551240 Korrashoiuteenused</t>
  </si>
  <si>
    <t>Avalike alade puhastus Abja</t>
  </si>
  <si>
    <t>Muud elamu- ja kommunaalmajanduse tegevus Abja piirkond</t>
  </si>
  <si>
    <t>551106 Remont, restaureerimine, lammutamine</t>
  </si>
  <si>
    <t>500280 Põhipalk ja kokkulepitud tasud</t>
  </si>
  <si>
    <t>550099 Muud administreerimiskulud</t>
  </si>
  <si>
    <t>551100 Küte ja soojusenergia</t>
  </si>
  <si>
    <t>551101 Elekter</t>
  </si>
  <si>
    <t>552100 Toiduained</t>
  </si>
  <si>
    <t>552200 Meditsiini- ja hügieenitarbed</t>
  </si>
  <si>
    <t>Abja noortekeskus</t>
  </si>
  <si>
    <t>552520 Ürituste ja näituste korraldamise kulud</t>
  </si>
  <si>
    <t>550302 Sõidukulud</t>
  </si>
  <si>
    <t>551102 Vesi ja kanalisatsioon</t>
  </si>
  <si>
    <t>554020 Transporditeenused</t>
  </si>
  <si>
    <t>500260 Põhipalk ja kokkulepitud tasud</t>
  </si>
  <si>
    <t>550420 Sõidukulud</t>
  </si>
  <si>
    <t>500290 Põhipalk ja kokkulepitud tasud</t>
  </si>
  <si>
    <t>552450 Koolitusteenused</t>
  </si>
  <si>
    <t>552620 Hooldamine, rehabilitatsioon, taastusravi</t>
  </si>
  <si>
    <t>Mänguväljakud</t>
  </si>
  <si>
    <t>551230 Korrashoiu- ja remondimaterjalid, lisaseadmed ja -tarvikud</t>
  </si>
  <si>
    <t>Koos esimese lisaeelarvega</t>
  </si>
  <si>
    <t>Koos teise lisaeelarvega</t>
  </si>
  <si>
    <t>Tegevusala</t>
  </si>
  <si>
    <t>Mulgi vald - 2021
Mulgi vald 2021 2. lisaeelarve (A)</t>
  </si>
  <si>
    <t>322090 Muud tulud haridusalasest tegevusest</t>
  </si>
  <si>
    <t>322290 Muud tulud spordi- ja puhkealasest tegevusest</t>
  </si>
  <si>
    <t>Praktikajuhendamistasud</t>
  </si>
  <si>
    <t>Asendus- ja järelhooldus (2018 muudatus)</t>
  </si>
  <si>
    <t>352000 Kohaliku omavalitsuse toetusfond</t>
  </si>
  <si>
    <t>10400 Asendus- ja järelhooldus (2018 muudatus)</t>
  </si>
  <si>
    <t>10701 Riiklik toimetulekutoetus</t>
  </si>
  <si>
    <t xml:space="preserve">Asendus- ja järelhooldus </t>
  </si>
  <si>
    <t xml:space="preserve">MULGI VALLA 2021 AASTA TEINE LISAEELARVE </t>
  </si>
  <si>
    <t>Valla sport (tulud)</t>
  </si>
  <si>
    <t>350020 Välismaine sihtfinantseerimine tegevuskuludeks</t>
  </si>
  <si>
    <t>Karksi-Nuia jaanijooksu tulu</t>
  </si>
  <si>
    <t>õpilasmaleva korraldamistoetus</t>
  </si>
  <si>
    <t>Kutset omavate ringijuhtide palgatoetus</t>
  </si>
  <si>
    <t>Kredexi lammutamistoetus hoonele Pärnu mnt. 4 Abja-Paluoja</t>
  </si>
  <si>
    <t>Luhaääre mälestussamba rajamiseks kogutud annetused</t>
  </si>
  <si>
    <t>Töötukassa palgatoetus</t>
  </si>
  <si>
    <t>Abja  Lasteaed</t>
  </si>
  <si>
    <t>KIK õuesõpe</t>
  </si>
  <si>
    <t>PRIA</t>
  </si>
  <si>
    <t>Kutset omavate ringijuhtide palgatoetus, HTM toetus õpilünkade likvideerimiseks, toetus õpilastele covid testide hankimiseks</t>
  </si>
  <si>
    <t>Õpihuvilaagrite kriisiabi toetus, kutset omavate ringijuhtide palgatoetus, HTM toetus õpilünkade likvideerimiseks, toetus õpilastele covid testide hankimiseks</t>
  </si>
  <si>
    <t>HTM toetus õpilünkade likvideerimiseks, toetus õpilastele covid testide hankimiseks</t>
  </si>
  <si>
    <t>HTM toetus õpilünkade likvideerimiseks, toetus õpilastele covid testide hankimiseks, Õpihuvilaagrite kriisiabi toetus</t>
  </si>
  <si>
    <t>projekti imelised aastad toetuse kustutamine eelarvest, sest taotlust ei esitatud</t>
  </si>
  <si>
    <t>Alustava ettevõtja toetus</t>
  </si>
  <si>
    <t>413100 Toimetulekutoetus ja täiendavad sotsiaaltoetused</t>
  </si>
  <si>
    <t>1. lisaeelarvega eemaldatud 2 kuu toetus, tegelikult oli suletud 3 kuud</t>
  </si>
  <si>
    <t>550301 Majutuskulud</t>
  </si>
  <si>
    <t>Mõisaküla Linnahooldus</t>
  </si>
  <si>
    <t>Muud elamu- ja kommunaalmajanduse tegevus Karksi</t>
  </si>
  <si>
    <t>Valla sport</t>
  </si>
  <si>
    <t>552110 Toitlustusteenused</t>
  </si>
  <si>
    <t>500210 Põhipalk ja kokkulepitud tasud</t>
  </si>
  <si>
    <t>552440 Muud õppevahendid</t>
  </si>
  <si>
    <t>Halliste Põhikooli söökla</t>
  </si>
  <si>
    <t>552690 Muud sotsiaalteenused</t>
  </si>
  <si>
    <t>Halliste arhiivi korrastamine arve alusel ümberklassifitseeritud palgakulu kontole (arhivaariga sõlmitud VÕS leping)</t>
  </si>
  <si>
    <t>turismikulude ümberjagamine</t>
  </si>
  <si>
    <r>
      <t xml:space="preserve">Karksi-Nuia teede eelarvet suurendatud 8120 eurot, </t>
    </r>
    <r>
      <rPr>
        <sz val="11"/>
        <color rgb="FFFF0000"/>
        <rFont val="Calibri"/>
        <family val="2"/>
        <scheme val="minor"/>
      </rPr>
      <t>Abjas teede remondi eelarvest 8000 ümber klassifitseeritud teede hoolduse eelarvesse</t>
    </r>
  </si>
  <si>
    <t>Abjas teede remondi eelarvest 8000 ümber klassifitseeritud teede hoolduse eelarvesse</t>
  </si>
  <si>
    <t>purgimisteenus</t>
  </si>
  <si>
    <t xml:space="preserve">vee ja elektrikulude lisamine eelarvesse </t>
  </si>
  <si>
    <t>Karksi-Nuia eakate päevakeskuse kommunaalkuludeks</t>
  </si>
  <si>
    <t>Lossi 4 peakaitsme amprite juurdeostmine</t>
  </si>
  <si>
    <t>Abja Lasteaia inventari soetus</t>
  </si>
  <si>
    <t>Pesumasina soetamine uue õpetaja korterisse</t>
  </si>
  <si>
    <t>Teede hooldus, remont Karksi</t>
  </si>
  <si>
    <t>Koertepargi kallinemine</t>
  </si>
  <si>
    <t>Tänavavalgustus (Karksi piirkond)</t>
  </si>
  <si>
    <t>alustava ettevõtja starditoetus</t>
  </si>
  <si>
    <t>Karksi-Nuis Lasteaia õppejuhi töötasu sept-dets</t>
  </si>
  <si>
    <t>Kaarli Rahvamajale välilava korrastamiseks</t>
  </si>
  <si>
    <t>Mittetulundustegevusteks</t>
  </si>
  <si>
    <t>Eraldised reservfondist</t>
  </si>
  <si>
    <t>Investeerimistegevuse kulud</t>
  </si>
  <si>
    <t>155106 Teed soetusmaksumuses</t>
  </si>
  <si>
    <t>156600 Muu immateriaalne põhivara soetusmaksumuses</t>
  </si>
  <si>
    <t>155101 Eluhooned soetusmaksumuses</t>
  </si>
  <si>
    <t>155600 Muu amortiseeruv põhivara soetusmaksumuses</t>
  </si>
  <si>
    <t>155109 Muud rajatised soetusmaksumuses</t>
  </si>
  <si>
    <t>155100 Hooned (v.a eluhooned) soetusmaksumuses</t>
  </si>
  <si>
    <t>155700 Mitteamortiseeruv materiaalne põhivara</t>
  </si>
  <si>
    <t>450200 Kodumaine sihtfinantseerimine põhivara soetuseks</t>
  </si>
  <si>
    <t>2. lisaeelarve</t>
  </si>
  <si>
    <t>Korteri renoveerimine uuele õpetajale</t>
  </si>
  <si>
    <t>investeering üle viidud Abja Gümnaasiumi eelarvesse</t>
  </si>
  <si>
    <t>mänguväljakute aluste odavnemine ja osaliselt investeeringu ümberklasifitseerimine kulueelarvesse</t>
  </si>
  <si>
    <t>Karksi külamajale maakütte paigaldamise kallinemine</t>
  </si>
  <si>
    <t>lammutatava hoone allesjääva osa kinniehitamise kallinemine+müüridele piirdeaia rajamine+ muuseumi välitrepi renoveerimine</t>
  </si>
  <si>
    <t>A Luhaääre mälestussamba rajamiseks annetustena laekunud summa</t>
  </si>
  <si>
    <t>Elektri toitekilbi tööd+ garaazi uste vahetus+ ühe klassikomplekti mööbel</t>
  </si>
  <si>
    <t>ehituse allinemine lisatööde arvel</t>
  </si>
  <si>
    <t>vahendite ümberklassifitseerimine Abja muuseumi eelarvesse</t>
  </si>
  <si>
    <t xml:space="preserve">täiendav investeering </t>
  </si>
  <si>
    <t>ümberklassifitseerimine Mõisaküla Hoolekandekeskuse eelarvesse</t>
  </si>
  <si>
    <t>Karksi-Nuia teeinvesteeringud</t>
  </si>
  <si>
    <t xml:space="preserve"> </t>
  </si>
  <si>
    <t>üldpaneeringu lõppmaksest (lõpetatakse 2022) osa ümberklassifitseerimine lammutatava hoone Abja Pärnu mnt 4 allesjääva osa kinniehitamiseks (kallinemine)</t>
  </si>
  <si>
    <t>amprite juurdeostmine Karksi pargi ja Ordulinnuse väliplatside tarbimise tagamiseks</t>
  </si>
  <si>
    <t>Abja-Paluojas ostetud Pärnu mnt  hoone lagunenud kuuri lammutus</t>
  </si>
  <si>
    <t>külmkapi ja pesumasina ostmiseks uue õpetaja korterisse</t>
  </si>
  <si>
    <t>kulud jaanijooksu annetuste arvelt</t>
  </si>
  <si>
    <t>välitualetid Abja mängudeväljakule ja liivakast Mõisakülla</t>
  </si>
  <si>
    <t>MTÜ Käetöökoid ringijuhendaja tasu</t>
  </si>
  <si>
    <t>lisa kommunaalkuludeks</t>
  </si>
  <si>
    <t>Riigi täiendava eraldise arvel</t>
  </si>
  <si>
    <t>Projekti Imelised aastad kulude eemaldamine, sest taotlust ei esitatud</t>
  </si>
  <si>
    <t>vastavalt esitatud taotlusele</t>
  </si>
  <si>
    <t>kutsega ringijuhi täiendav tasu toetuse arvel</t>
  </si>
  <si>
    <t>kulud õpilasmaleva läbiviimiseks taotletud toetuse arvel</t>
  </si>
  <si>
    <t>reservfondist välilava korrastamiseks</t>
  </si>
  <si>
    <t>õpilasmaleva juhendaja töötasu</t>
  </si>
  <si>
    <t>ümberklassifitseerimine investeeringuks</t>
  </si>
  <si>
    <t>Pärnu mnt 4 Abja-Paluoja lammutamine Kredexi toetuse arvelt</t>
  </si>
  <si>
    <t>Töötukassa toetus uue töötaja töölerakendamiseks+praktikajuhendamise tasu</t>
  </si>
  <si>
    <t>vahendid riigitoetusese</t>
  </si>
  <si>
    <t>Vahendite ümberklassifitseerimine karksi külamaja maaküttele, uue õpetaja korteri reoveerimiseks, Karksi-Nuia teedeinvesteeringuteks</t>
  </si>
  <si>
    <t>klaveri jalgade alused ratastega plaadid</t>
  </si>
  <si>
    <t xml:space="preserve">Karksi-Nuia Kultuurikeskus klaveri jalgade alusplaadid ratastega   </t>
  </si>
  <si>
    <t>eelarves planeeritud kasutamine</t>
  </si>
  <si>
    <t>1.1     Rahumäe 2a ja Pärnu mnt. 8 renoveerimine- MATA toetuse omaosalus 34 000 eurot;</t>
  </si>
  <si>
    <t>1.2     Pärnu mnt. 30 hoone renoveerimine 8 000 eurot</t>
  </si>
  <si>
    <t>1.2.    Abja lasteaia toidulifti paigaldus+ renoveerimistööd 24 000 eurot</t>
  </si>
  <si>
    <t>1.3.    A Kitzbergi nimelise Gümnaasiumi investeeringud 90 000 eurot</t>
  </si>
  <si>
    <t>1.4.    Mulgi valla mängudeväljakute rajamise omaosalus 10 000 eurot</t>
  </si>
  <si>
    <t>1.5.    Mõisaküla Hooldekodu ehitamine- omaosalus 685 000 eurot</t>
  </si>
  <si>
    <t>1.6.    Üldplaneeringu maksumusest  40% 34 000 eurot</t>
  </si>
  <si>
    <t>1.7.    Karksi-Nuia sotsiaalkorteritega elumaja omaosalus 150 000 eurot</t>
  </si>
  <si>
    <t>1.8.    Sihtotstarbeline toetus põhivara soetuseks Mulgi Kultuuri Instituudile 60 000 eurot</t>
  </si>
  <si>
    <t>1.9.    Sihtotstarbeline toetus hajaasustusprogrammi osaluseks 36 000 eurot</t>
  </si>
  <si>
    <t>1.10.  Abja muuseumi välisfassaadi renoveerimine- MATA toetuse omaosalus 15 000 eurot</t>
  </si>
  <si>
    <t>1.11.  Mälestussammaste renoveerimise omaosalus 30 000 eurot</t>
  </si>
  <si>
    <t>A.Kitzbergi nimelise Gümnaasiumi investeeringud</t>
  </si>
  <si>
    <t>vahendite üleviimine Karksi-Nuia teedeinvesteeringute eelarvesse</t>
  </si>
  <si>
    <t>-6 000,00</t>
  </si>
  <si>
    <t>-17 000,00</t>
  </si>
  <si>
    <t>-22 000,00</t>
  </si>
  <si>
    <t>Valitsussektori võla teenindamine</t>
  </si>
  <si>
    <t>650100 Intressi-, viivise- ja kohustistasu kulu võetud laenudelt</t>
  </si>
  <si>
    <t>Pärnu mnt 8 Abja-Paluoja hanketuulemuse kallinemine</t>
  </si>
  <si>
    <t>Muudatus kokku</t>
  </si>
  <si>
    <t>2021 tegemata jääva investeeringu ümberklassifitseerimine</t>
  </si>
  <si>
    <t>alaealise töötamise toetus ja malevatoetus</t>
  </si>
  <si>
    <t>reservfondist elardatud 3500 eurot, Käetöökoide tegevustoetus ümberklassifitseeritud palgakuluks (-1285 eurot)</t>
  </si>
  <si>
    <t>planeeritud 0.25 kohaga töötaja- tegelikult pole tööle võetud</t>
  </si>
  <si>
    <t>muu kasutus</t>
  </si>
  <si>
    <t>Üleviimine elamumajanduse eelarvesse õpetaja korteri renoveerimiseks Võidu t 5-11, Karksi-Nuia</t>
  </si>
  <si>
    <t>Kuuri lammutus Pärnu mnt 7 Abja-Paluoja,</t>
  </si>
  <si>
    <t>Karksi Külamaja eelarvesse maakütte kallinemine</t>
  </si>
  <si>
    <t>üleviimine Abja Pärnu mnt 4 lammutatava hoone allesjääva osa taastamise eelarvesse</t>
  </si>
  <si>
    <t>2021 a laenu intressikulu vähendamine (laenu väljavõetmine etapiti on viibinud seoses ehitustööde venimisega)</t>
  </si>
  <si>
    <t>LISA</t>
  </si>
  <si>
    <t>Mulgi Vallavolikogu</t>
  </si>
  <si>
    <t xml:space="preserve">23.09.2021 määrusele nr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</si>
</sst>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#,##0.00\ _€"/>
    <numFmt numFmtId="166" formatCode="#,##0\ _€"/>
    <numFmt numFmtId="167" formatCode="dd/mm/yy;@"/>
    <numFmt numFmtId="168" formatCode="#,##0.00\ [$€-425]"/>
    <numFmt numFmtId="169" formatCode="[$€-2]\ #,##0.00"/>
  </numFmts>
  <fonts count="2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rgb="FF000000"/>
      <name val="Times New Roman"/>
      <family val="1"/>
    </font>
    <font>
      <sz val="11"/>
      <name val="Arial"/>
      <family val="1"/>
    </font>
    <font>
      <sz val="8"/>
      <name val="Calibri"/>
      <family val="2"/>
      <charset val="186"/>
      <scheme val="minor"/>
    </font>
    <font>
      <sz val="10"/>
      <name val="Arial"/>
      <family val="1"/>
    </font>
    <font>
      <b/>
      <sz val="12"/>
      <name val="Arial"/>
      <family val="1"/>
    </font>
    <font>
      <b/>
      <sz val="11"/>
      <name val="Arial"/>
      <family val="1"/>
    </font>
    <font>
      <sz val="11"/>
      <color rgb="FFFF0000"/>
      <name val="Calibri"/>
      <family val="2"/>
      <scheme val="minor"/>
    </font>
    <font>
      <sz val="11"/>
      <name val="Arial"/>
      <family val="1"/>
      <charset val="186"/>
    </font>
    <font>
      <sz val="10"/>
      <name val="Arial"/>
      <family val="1"/>
      <charset val="186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9" fontId="9" fillId="0" borderId="0" applyFont="0" applyFill="0" applyBorder="0" applyAlignment="0" applyProtection="0"/>
    <xf numFmtId="0" fontId="17" fillId="0" borderId="0"/>
    <xf numFmtId="0" fontId="1" fillId="0" borderId="0"/>
  </cellStyleXfs>
  <cellXfs count="171">
    <xf numFmtId="0" fontId="0" fillId="0" borderId="0" xfId="0"/>
    <xf numFmtId="0" fontId="7" fillId="0" borderId="0" xfId="0" applyFont="1"/>
    <xf numFmtId="1" fontId="0" fillId="0" borderId="0" xfId="0" applyNumberFormat="1"/>
    <xf numFmtId="164" fontId="0" fillId="0" borderId="0" xfId="0" applyNumberFormat="1"/>
    <xf numFmtId="0" fontId="6" fillId="0" borderId="0" xfId="0" applyFont="1"/>
    <xf numFmtId="0" fontId="2" fillId="0" borderId="0" xfId="0" applyFont="1"/>
    <xf numFmtId="1" fontId="6" fillId="0" borderId="0" xfId="0" applyNumberFormat="1" applyFont="1"/>
    <xf numFmtId="1" fontId="5" fillId="0" borderId="0" xfId="0" applyNumberFormat="1" applyFont="1"/>
    <xf numFmtId="0" fontId="0" fillId="0" borderId="0" xfId="0" quotePrefix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1" fontId="7" fillId="0" borderId="0" xfId="0" applyNumberFormat="1" applyFont="1"/>
    <xf numFmtId="0" fontId="0" fillId="0" borderId="0" xfId="0" applyAlignment="1">
      <alignment horizontal="left" wrapText="1"/>
    </xf>
    <xf numFmtId="1" fontId="6" fillId="0" borderId="0" xfId="0" applyNumberFormat="1" applyFont="1" applyAlignment="1">
      <alignment wrapText="1"/>
    </xf>
    <xf numFmtId="0" fontId="10" fillId="0" borderId="0" xfId="0" applyFont="1"/>
    <xf numFmtId="0" fontId="8" fillId="0" borderId="0" xfId="0" applyFont="1" applyAlignment="1">
      <alignment vertical="center" wrapText="1"/>
    </xf>
    <xf numFmtId="0" fontId="12" fillId="0" borderId="0" xfId="0" applyFont="1"/>
    <xf numFmtId="0" fontId="11" fillId="7" borderId="18" xfId="0" applyFont="1" applyFill="1" applyBorder="1"/>
    <xf numFmtId="0" fontId="13" fillId="7" borderId="19" xfId="2" applyFont="1" applyFill="1" applyBorder="1" applyAlignment="1" applyProtection="1">
      <alignment horizontal="left"/>
      <protection locked="0"/>
    </xf>
    <xf numFmtId="0" fontId="12" fillId="6" borderId="15" xfId="0" applyFont="1" applyFill="1" applyBorder="1"/>
    <xf numFmtId="0" fontId="13" fillId="2" borderId="5" xfId="2" applyFont="1" applyFill="1" applyBorder="1" applyAlignment="1">
      <alignment horizontal="left"/>
    </xf>
    <xf numFmtId="0" fontId="12" fillId="6" borderId="7" xfId="0" applyFont="1" applyFill="1" applyBorder="1"/>
    <xf numFmtId="0" fontId="13" fillId="2" borderId="1" xfId="1" applyFont="1" applyFill="1" applyBorder="1" applyAlignment="1">
      <alignment horizontal="left"/>
    </xf>
    <xf numFmtId="0" fontId="12" fillId="0" borderId="6" xfId="0" applyFont="1" applyBorder="1"/>
    <xf numFmtId="0" fontId="13" fillId="6" borderId="1" xfId="2" applyFont="1" applyFill="1" applyBorder="1" applyAlignment="1">
      <alignment horizontal="left"/>
    </xf>
    <xf numFmtId="0" fontId="13" fillId="2" borderId="1" xfId="2" applyFont="1" applyFill="1" applyBorder="1" applyAlignment="1">
      <alignment horizontal="left"/>
    </xf>
    <xf numFmtId="0" fontId="12" fillId="5" borderId="6" xfId="0" applyFont="1" applyFill="1" applyBorder="1"/>
    <xf numFmtId="0" fontId="12" fillId="6" borderId="7" xfId="0" applyFont="1" applyFill="1" applyBorder="1" applyAlignment="1">
      <alignment horizontal="right"/>
    </xf>
    <xf numFmtId="0" fontId="12" fillId="6" borderId="9" xfId="0" applyFont="1" applyFill="1" applyBorder="1"/>
    <xf numFmtId="0" fontId="12" fillId="6" borderId="10" xfId="0" applyFont="1" applyFill="1" applyBorder="1"/>
    <xf numFmtId="0" fontId="12" fillId="6" borderId="11" xfId="0" applyFont="1" applyFill="1" applyBorder="1"/>
    <xf numFmtId="0" fontId="11" fillId="0" borderId="0" xfId="0" applyFont="1"/>
    <xf numFmtId="166" fontId="11" fillId="0" borderId="12" xfId="0" applyNumberFormat="1" applyFont="1" applyBorder="1"/>
    <xf numFmtId="166" fontId="12" fillId="0" borderId="21" xfId="0" applyNumberFormat="1" applyFont="1" applyBorder="1"/>
    <xf numFmtId="166" fontId="11" fillId="0" borderId="15" xfId="0" applyNumberFormat="1" applyFont="1" applyBorder="1"/>
    <xf numFmtId="166" fontId="11" fillId="0" borderId="2" xfId="0" applyNumberFormat="1" applyFont="1" applyBorder="1"/>
    <xf numFmtId="166" fontId="11" fillId="0" borderId="20" xfId="0" applyNumberFormat="1" applyFont="1" applyBorder="1"/>
    <xf numFmtId="166" fontId="12" fillId="0" borderId="13" xfId="0" applyNumberFormat="1" applyFont="1" applyBorder="1"/>
    <xf numFmtId="166" fontId="12" fillId="0" borderId="0" xfId="0" applyNumberFormat="1" applyFont="1"/>
    <xf numFmtId="166" fontId="12" fillId="0" borderId="17" xfId="0" applyNumberFormat="1" applyFont="1" applyBorder="1"/>
    <xf numFmtId="166" fontId="12" fillId="0" borderId="14" xfId="0" applyNumberFormat="1" applyFont="1" applyBorder="1"/>
    <xf numFmtId="166" fontId="12" fillId="0" borderId="14" xfId="0" quotePrefix="1" applyNumberFormat="1" applyFont="1" applyBorder="1"/>
    <xf numFmtId="166" fontId="12" fillId="0" borderId="3" xfId="0" applyNumberFormat="1" applyFont="1" applyBorder="1"/>
    <xf numFmtId="166" fontId="11" fillId="0" borderId="7" xfId="0" quotePrefix="1" applyNumberFormat="1" applyFont="1" applyBorder="1"/>
    <xf numFmtId="166" fontId="13" fillId="0" borderId="8" xfId="0" applyNumberFormat="1" applyFont="1" applyBorder="1"/>
    <xf numFmtId="166" fontId="12" fillId="0" borderId="15" xfId="0" quotePrefix="1" applyNumberFormat="1" applyFont="1" applyBorder="1"/>
    <xf numFmtId="166" fontId="12" fillId="0" borderId="5" xfId="0" applyNumberFormat="1" applyFont="1" applyBorder="1"/>
    <xf numFmtId="166" fontId="11" fillId="0" borderId="7" xfId="0" applyNumberFormat="1" applyFont="1" applyBorder="1"/>
    <xf numFmtId="166" fontId="11" fillId="0" borderId="1" xfId="0" applyNumberFormat="1" applyFont="1" applyBorder="1" applyAlignment="1">
      <alignment horizontal="left"/>
    </xf>
    <xf numFmtId="166" fontId="11" fillId="0" borderId="8" xfId="0" applyNumberFormat="1" applyFont="1" applyBorder="1"/>
    <xf numFmtId="166" fontId="12" fillId="0" borderId="6" xfId="0" quotePrefix="1" applyNumberFormat="1" applyFont="1" applyBorder="1"/>
    <xf numFmtId="166" fontId="12" fillId="0" borderId="4" xfId="0" applyNumberFormat="1" applyFont="1" applyBorder="1" applyAlignment="1">
      <alignment horizontal="left"/>
    </xf>
    <xf numFmtId="166" fontId="12" fillId="0" borderId="3" xfId="0" applyNumberFormat="1" applyFont="1" applyBorder="1" applyAlignment="1">
      <alignment horizontal="left"/>
    </xf>
    <xf numFmtId="166" fontId="11" fillId="0" borderId="1" xfId="0" applyNumberFormat="1" applyFont="1" applyBorder="1"/>
    <xf numFmtId="166" fontId="12" fillId="0" borderId="15" xfId="0" applyNumberFormat="1" applyFont="1" applyBorder="1"/>
    <xf numFmtId="166" fontId="12" fillId="0" borderId="17" xfId="0" applyNumberFormat="1" applyFont="1" applyFill="1" applyBorder="1"/>
    <xf numFmtId="166" fontId="14" fillId="0" borderId="0" xfId="0" applyNumberFormat="1" applyFont="1"/>
    <xf numFmtId="166" fontId="12" fillId="0" borderId="6" xfId="0" applyNumberFormat="1" applyFont="1" applyBorder="1"/>
    <xf numFmtId="166" fontId="12" fillId="0" borderId="2" xfId="0" applyNumberFormat="1" applyFont="1" applyBorder="1"/>
    <xf numFmtId="166" fontId="11" fillId="0" borderId="12" xfId="0" applyNumberFormat="1" applyFont="1" applyBorder="1" applyAlignment="1">
      <alignment wrapText="1"/>
    </xf>
    <xf numFmtId="166" fontId="12" fillId="0" borderId="0" xfId="0" applyNumberFormat="1" applyFont="1" applyBorder="1"/>
    <xf numFmtId="166" fontId="12" fillId="0" borderId="20" xfId="0" applyNumberFormat="1" applyFont="1" applyBorder="1"/>
    <xf numFmtId="0" fontId="13" fillId="2" borderId="22" xfId="1" applyFont="1" applyFill="1" applyBorder="1" applyAlignment="1">
      <alignment horizontal="left"/>
    </xf>
    <xf numFmtId="0" fontId="13" fillId="2" borderId="23" xfId="1" applyFont="1" applyFill="1" applyBorder="1" applyAlignment="1">
      <alignment horizontal="left"/>
    </xf>
    <xf numFmtId="0" fontId="13" fillId="2" borderId="23" xfId="2" applyFont="1" applyFill="1" applyBorder="1" applyAlignment="1">
      <alignment horizontal="left"/>
    </xf>
    <xf numFmtId="0" fontId="13" fillId="6" borderId="16" xfId="2" applyFont="1" applyFill="1" applyBorder="1" applyAlignment="1">
      <alignment horizontal="left" wrapText="1"/>
    </xf>
    <xf numFmtId="166" fontId="12" fillId="0" borderId="17" xfId="3" applyNumberFormat="1" applyFont="1" applyBorder="1"/>
    <xf numFmtId="166" fontId="11" fillId="0" borderId="8" xfId="3" applyNumberFormat="1" applyFont="1" applyBorder="1"/>
    <xf numFmtId="166" fontId="12" fillId="0" borderId="8" xfId="0" applyNumberFormat="1" applyFont="1" applyBorder="1"/>
    <xf numFmtId="166" fontId="12" fillId="0" borderId="24" xfId="3" applyNumberFormat="1" applyFont="1" applyBorder="1"/>
    <xf numFmtId="0" fontId="14" fillId="0" borderId="0" xfId="2" applyFont="1" applyBorder="1"/>
    <xf numFmtId="0" fontId="14" fillId="0" borderId="0" xfId="1" applyFont="1" applyBorder="1"/>
    <xf numFmtId="0" fontId="15" fillId="4" borderId="0" xfId="2" applyFont="1" applyFill="1" applyBorder="1"/>
    <xf numFmtId="0" fontId="16" fillId="4" borderId="0" xfId="0" applyFont="1" applyFill="1" applyBorder="1"/>
    <xf numFmtId="0" fontId="14" fillId="4" borderId="0" xfId="2" applyFont="1" applyFill="1" applyBorder="1"/>
    <xf numFmtId="0" fontId="14" fillId="3" borderId="0" xfId="2" applyFont="1" applyFill="1" applyBorder="1"/>
    <xf numFmtId="0" fontId="15" fillId="0" borderId="0" xfId="2" applyFont="1" applyBorder="1"/>
    <xf numFmtId="0" fontId="12" fillId="0" borderId="0" xfId="0" applyFont="1" applyBorder="1"/>
    <xf numFmtId="0" fontId="14" fillId="0" borderId="0" xfId="1" applyFont="1" applyBorder="1" applyAlignment="1">
      <alignment horizontal="left"/>
    </xf>
    <xf numFmtId="0" fontId="14" fillId="0" borderId="0" xfId="2" applyFont="1" applyBorder="1" applyAlignment="1">
      <alignment horizontal="left"/>
    </xf>
    <xf numFmtId="166" fontId="11" fillId="0" borderId="8" xfId="0" applyNumberFormat="1" applyFont="1" applyFill="1" applyBorder="1"/>
    <xf numFmtId="166" fontId="13" fillId="0" borderId="1" xfId="2" applyNumberFormat="1" applyFont="1" applyBorder="1"/>
    <xf numFmtId="0" fontId="13" fillId="6" borderId="23" xfId="2" applyFont="1" applyFill="1" applyBorder="1" applyAlignment="1">
      <alignment horizontal="left"/>
    </xf>
    <xf numFmtId="0" fontId="13" fillId="6" borderId="1" xfId="1" applyFont="1" applyFill="1" applyBorder="1"/>
    <xf numFmtId="165" fontId="11" fillId="7" borderId="25" xfId="0" applyNumberFormat="1" applyFont="1" applyFill="1" applyBorder="1" applyAlignment="1">
      <alignment horizontal="center" wrapText="1"/>
    </xf>
    <xf numFmtId="2" fontId="12" fillId="0" borderId="0" xfId="0" applyNumberFormat="1" applyFont="1" applyFill="1"/>
    <xf numFmtId="166" fontId="12" fillId="0" borderId="20" xfId="0" applyNumberFormat="1" applyFont="1" applyFill="1" applyBorder="1"/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Fill="1" applyBorder="1"/>
    <xf numFmtId="0" fontId="0" fillId="0" borderId="0" xfId="0" applyFill="1" applyBorder="1"/>
    <xf numFmtId="167" fontId="6" fillId="0" borderId="0" xfId="0" applyNumberFormat="1" applyFont="1" applyFill="1" applyBorder="1"/>
    <xf numFmtId="4" fontId="0" fillId="0" borderId="0" xfId="0" applyNumberFormat="1" applyFill="1" applyBorder="1"/>
    <xf numFmtId="0" fontId="1" fillId="0" borderId="0" xfId="5" applyFill="1" applyBorder="1"/>
    <xf numFmtId="0" fontId="1" fillId="0" borderId="0" xfId="5" applyFill="1" applyBorder="1" applyAlignment="1">
      <alignment horizontal="center" wrapText="1"/>
    </xf>
    <xf numFmtId="4" fontId="1" fillId="0" borderId="0" xfId="5" applyNumberFormat="1" applyFill="1" applyBorder="1" applyAlignment="1">
      <alignment horizontal="center" vertical="center"/>
    </xf>
    <xf numFmtId="3" fontId="1" fillId="0" borderId="0" xfId="5" applyNumberFormat="1" applyFill="1" applyBorder="1" applyAlignment="1">
      <alignment horizontal="center" vertical="center" wrapText="1"/>
    </xf>
    <xf numFmtId="3" fontId="1" fillId="0" borderId="0" xfId="5" applyNumberFormat="1" applyFill="1" applyBorder="1"/>
    <xf numFmtId="14" fontId="1" fillId="0" borderId="0" xfId="5" applyNumberFormat="1" applyFill="1" applyBorder="1" applyAlignment="1">
      <alignment horizontal="center" vertical="center"/>
    </xf>
    <xf numFmtId="3" fontId="1" fillId="0" borderId="0" xfId="5" applyNumberFormat="1" applyFill="1" applyBorder="1" applyAlignment="1">
      <alignment horizontal="center" vertical="center"/>
    </xf>
    <xf numFmtId="4" fontId="1" fillId="0" borderId="0" xfId="5" applyNumberFormat="1" applyFill="1" applyBorder="1"/>
    <xf numFmtId="3" fontId="8" fillId="0" borderId="0" xfId="5" applyNumberFormat="1" applyFont="1" applyFill="1" applyBorder="1"/>
    <xf numFmtId="0" fontId="1" fillId="0" borderId="0" xfId="0" applyFont="1" applyFill="1" applyBorder="1"/>
    <xf numFmtId="3" fontId="6" fillId="0" borderId="0" xfId="0" applyNumberFormat="1" applyFont="1" applyFill="1" applyBorder="1"/>
    <xf numFmtId="168" fontId="6" fillId="0" borderId="0" xfId="0" applyNumberFormat="1" applyFont="1" applyFill="1" applyBorder="1"/>
    <xf numFmtId="168" fontId="0" fillId="0" borderId="0" xfId="0" applyNumberFormat="1" applyFill="1" applyBorder="1"/>
    <xf numFmtId="3" fontId="0" fillId="0" borderId="0" xfId="0" applyNumberFormat="1" applyFill="1" applyBorder="1"/>
    <xf numFmtId="169" fontId="0" fillId="0" borderId="0" xfId="0" applyNumberFormat="1" applyFill="1" applyBorder="1"/>
    <xf numFmtId="168" fontId="7" fillId="0" borderId="0" xfId="0" applyNumberFormat="1" applyFont="1" applyFill="1" applyBorder="1"/>
    <xf numFmtId="166" fontId="12" fillId="0" borderId="3" xfId="3" applyNumberFormat="1" applyFont="1" applyBorder="1"/>
    <xf numFmtId="165" fontId="11" fillId="7" borderId="27" xfId="0" applyNumberFormat="1" applyFont="1" applyFill="1" applyBorder="1" applyAlignment="1">
      <alignment horizontal="center" wrapText="1"/>
    </xf>
    <xf numFmtId="166" fontId="11" fillId="0" borderId="5" xfId="0" applyNumberFormat="1" applyFont="1" applyBorder="1"/>
    <xf numFmtId="166" fontId="11" fillId="0" borderId="1" xfId="3" applyNumberFormat="1" applyFont="1" applyBorder="1"/>
    <xf numFmtId="166" fontId="12" fillId="0" borderId="4" xfId="3" applyNumberFormat="1" applyFont="1" applyBorder="1"/>
    <xf numFmtId="166" fontId="12" fillId="0" borderId="1" xfId="0" applyNumberFormat="1" applyFont="1" applyBorder="1"/>
    <xf numFmtId="166" fontId="11" fillId="0" borderId="28" xfId="0" applyNumberFormat="1" applyFont="1" applyBorder="1"/>
    <xf numFmtId="165" fontId="11" fillId="7" borderId="26" xfId="0" applyNumberFormat="1" applyFont="1" applyFill="1" applyBorder="1" applyAlignment="1">
      <alignment horizontal="center" wrapText="1"/>
    </xf>
    <xf numFmtId="166" fontId="11" fillId="0" borderId="29" xfId="0" applyNumberFormat="1" applyFont="1" applyBorder="1"/>
    <xf numFmtId="166" fontId="11" fillId="0" borderId="30" xfId="0" applyNumberFormat="1" applyFont="1" applyBorder="1"/>
    <xf numFmtId="166" fontId="11" fillId="0" borderId="31" xfId="0" applyNumberFormat="1" applyFont="1" applyBorder="1"/>
    <xf numFmtId="166" fontId="11" fillId="0" borderId="32" xfId="0" applyNumberFormat="1" applyFont="1" applyBorder="1"/>
    <xf numFmtId="166" fontId="11" fillId="0" borderId="33" xfId="0" applyNumberFormat="1" applyFont="1" applyBorder="1"/>
    <xf numFmtId="0" fontId="19" fillId="0" borderId="0" xfId="4" applyFont="1" applyAlignment="1">
      <alignment horizontal="center" textRotation="90"/>
    </xf>
    <xf numFmtId="0" fontId="19" fillId="0" borderId="0" xfId="4" applyFont="1"/>
    <xf numFmtId="4" fontId="19" fillId="0" borderId="0" xfId="4" applyNumberFormat="1" applyFont="1" applyAlignment="1">
      <alignment horizontal="right" wrapText="1"/>
    </xf>
    <xf numFmtId="0" fontId="20" fillId="0" borderId="0" xfId="4" applyFont="1"/>
    <xf numFmtId="4" fontId="20" fillId="0" borderId="0" xfId="4" applyNumberFormat="1" applyFont="1"/>
    <xf numFmtId="0" fontId="21" fillId="0" borderId="0" xfId="4" applyFont="1"/>
    <xf numFmtId="4" fontId="21" fillId="0" borderId="0" xfId="4" applyNumberFormat="1" applyFont="1"/>
    <xf numFmtId="0" fontId="17" fillId="0" borderId="0" xfId="4"/>
    <xf numFmtId="4" fontId="17" fillId="0" borderId="0" xfId="4" applyNumberFormat="1"/>
    <xf numFmtId="4" fontId="19" fillId="0" borderId="0" xfId="4" applyNumberFormat="1" applyFont="1"/>
    <xf numFmtId="4" fontId="1" fillId="0" borderId="0" xfId="5" applyNumberFormat="1" applyFill="1" applyBorder="1" applyAlignment="1">
      <alignment horizontal="left" vertical="top"/>
    </xf>
    <xf numFmtId="0" fontId="0" fillId="0" borderId="0" xfId="0"/>
    <xf numFmtId="0" fontId="19" fillId="0" borderId="0" xfId="4" applyFont="1" applyAlignment="1">
      <alignment horizontal="left"/>
    </xf>
    <xf numFmtId="166" fontId="11" fillId="0" borderId="10" xfId="0" applyNumberFormat="1" applyFont="1" applyBorder="1"/>
    <xf numFmtId="166" fontId="12" fillId="0" borderId="6" xfId="3" applyNumberFormat="1" applyFont="1" applyBorder="1"/>
    <xf numFmtId="166" fontId="12" fillId="0" borderId="34" xfId="3" applyNumberFormat="1" applyFont="1" applyBorder="1"/>
    <xf numFmtId="166" fontId="12" fillId="0" borderId="10" xfId="0" applyNumberFormat="1" applyFont="1" applyBorder="1"/>
    <xf numFmtId="165" fontId="11" fillId="7" borderId="18" xfId="0" applyNumberFormat="1" applyFont="1" applyFill="1" applyBorder="1" applyAlignment="1">
      <alignment horizontal="center" wrapText="1"/>
    </xf>
    <xf numFmtId="166" fontId="11" fillId="0" borderId="34" xfId="0" applyNumberFormat="1" applyFont="1" applyBorder="1"/>
    <xf numFmtId="166" fontId="11" fillId="0" borderId="34" xfId="3" applyNumberFormat="1" applyFont="1" applyBorder="1"/>
    <xf numFmtId="166" fontId="11" fillId="0" borderId="35" xfId="0" applyNumberFormat="1" applyFont="1" applyBorder="1"/>
    <xf numFmtId="0" fontId="0" fillId="0" borderId="0" xfId="0" applyAlignment="1">
      <alignment vertical="center"/>
    </xf>
    <xf numFmtId="4" fontId="0" fillId="0" borderId="0" xfId="0" applyNumberForma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ill="1" applyAlignment="1">
      <alignment vertical="center" wrapText="1"/>
    </xf>
    <xf numFmtId="0" fontId="0" fillId="6" borderId="0" xfId="0" applyFill="1"/>
    <xf numFmtId="0" fontId="0" fillId="8" borderId="0" xfId="0" applyFill="1"/>
    <xf numFmtId="0" fontId="23" fillId="0" borderId="0" xfId="4" applyFont="1"/>
    <xf numFmtId="4" fontId="23" fillId="0" borderId="0" xfId="4" applyNumberFormat="1" applyFont="1"/>
    <xf numFmtId="0" fontId="0" fillId="0" borderId="0" xfId="0" applyFont="1"/>
    <xf numFmtId="0" fontId="24" fillId="0" borderId="0" xfId="4" applyFont="1"/>
    <xf numFmtId="4" fontId="24" fillId="0" borderId="0" xfId="4" applyNumberFormat="1" applyFont="1"/>
    <xf numFmtId="0" fontId="0" fillId="0" borderId="0" xfId="0" applyAlignment="1">
      <alignment horizontal="right"/>
    </xf>
    <xf numFmtId="4" fontId="25" fillId="0" borderId="0" xfId="0" applyNumberFormat="1" applyFont="1"/>
    <xf numFmtId="0" fontId="26" fillId="0" borderId="0" xfId="4" applyFont="1"/>
    <xf numFmtId="2" fontId="0" fillId="0" borderId="0" xfId="0" applyNumberFormat="1" applyAlignment="1">
      <alignment horizontal="right"/>
    </xf>
    <xf numFmtId="2" fontId="0" fillId="8" borderId="0" xfId="0" applyNumberFormat="1" applyFill="1" applyAlignment="1">
      <alignment horizontal="right"/>
    </xf>
    <xf numFmtId="2" fontId="0" fillId="0" borderId="0" xfId="0" applyNumberFormat="1" applyAlignment="1">
      <alignment vertical="center" wrapText="1"/>
    </xf>
    <xf numFmtId="0" fontId="19" fillId="6" borderId="0" xfId="4" applyFont="1" applyFill="1"/>
    <xf numFmtId="166" fontId="11" fillId="0" borderId="18" xfId="0" applyNumberFormat="1" applyFont="1" applyBorder="1" applyAlignment="1">
      <alignment wrapText="1"/>
    </xf>
    <xf numFmtId="166" fontId="11" fillId="0" borderId="19" xfId="0" applyNumberFormat="1" applyFont="1" applyBorder="1" applyAlignment="1">
      <alignment wrapText="1"/>
    </xf>
    <xf numFmtId="166" fontId="11" fillId="0" borderId="11" xfId="0" applyNumberFormat="1" applyFont="1" applyBorder="1" applyAlignment="1">
      <alignment wrapText="1"/>
    </xf>
    <xf numFmtId="166" fontId="11" fillId="0" borderId="16" xfId="0" applyNumberFormat="1" applyFont="1" applyBorder="1" applyAlignment="1">
      <alignment wrapText="1"/>
    </xf>
    <xf numFmtId="0" fontId="11" fillId="0" borderId="0" xfId="0" applyFont="1" applyAlignment="1">
      <alignment horizontal="center"/>
    </xf>
    <xf numFmtId="0" fontId="6" fillId="0" borderId="0" xfId="0" applyFont="1" applyAlignment="1">
      <alignment wrapText="1"/>
    </xf>
  </cellXfs>
  <cellStyles count="6">
    <cellStyle name="Normaallaad" xfId="0" builtinId="0"/>
    <cellStyle name="Normaallaad 2" xfId="5" xr:uid="{9F790C78-9303-493D-8578-33AD7F190E19}"/>
    <cellStyle name="Normal" xfId="4" xr:uid="{9835C737-3922-4867-8B1E-6CF8B9C87A30}"/>
    <cellStyle name="Normal 2" xfId="1" xr:uid="{00000000-0005-0000-0000-000001000000}"/>
    <cellStyle name="Normal_Sheet1 2" xfId="2" xr:uid="{00000000-0005-0000-0000-000002000000}"/>
    <cellStyle name="Prots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92"/>
  <sheetViews>
    <sheetView topLeftCell="A183" zoomScale="95" zoomScaleNormal="95" workbookViewId="0">
      <selection activeCell="A4" sqref="A4:B4"/>
    </sheetView>
  </sheetViews>
  <sheetFormatPr defaultColWidth="15.28515625" defaultRowHeight="18.75" x14ac:dyDescent="0.3"/>
  <cols>
    <col min="1" max="1" width="15.28515625" style="16"/>
    <col min="2" max="2" width="65.85546875" style="16" customWidth="1"/>
    <col min="3" max="3" width="17.140625" style="16" customWidth="1"/>
    <col min="4" max="5" width="17" style="16" customWidth="1"/>
    <col min="6" max="6" width="16.42578125" style="16" customWidth="1"/>
    <col min="7" max="16384" width="15.28515625" style="16"/>
  </cols>
  <sheetData>
    <row r="1" spans="1:6" x14ac:dyDescent="0.3">
      <c r="E1" s="16" t="s">
        <v>423</v>
      </c>
    </row>
    <row r="2" spans="1:6" x14ac:dyDescent="0.3">
      <c r="E2" s="16" t="s">
        <v>424</v>
      </c>
    </row>
    <row r="3" spans="1:6" x14ac:dyDescent="0.3">
      <c r="E3" s="16" t="s">
        <v>425</v>
      </c>
    </row>
    <row r="4" spans="1:6" x14ac:dyDescent="0.3">
      <c r="A4" s="169" t="s">
        <v>299</v>
      </c>
      <c r="B4" s="169"/>
    </row>
    <row r="5" spans="1:6" ht="19.5" thickBot="1" x14ac:dyDescent="0.35"/>
    <row r="6" spans="1:6" ht="57.75" customHeight="1" thickBot="1" x14ac:dyDescent="0.35">
      <c r="A6" s="17" t="s">
        <v>49</v>
      </c>
      <c r="B6" s="18" t="s">
        <v>0</v>
      </c>
      <c r="C6" s="84" t="s">
        <v>240</v>
      </c>
      <c r="D6" s="111" t="s">
        <v>287</v>
      </c>
      <c r="E6" s="140" t="s">
        <v>288</v>
      </c>
      <c r="F6" s="117" t="s">
        <v>355</v>
      </c>
    </row>
    <row r="7" spans="1:6" x14ac:dyDescent="0.3">
      <c r="A7" s="19">
        <v>3</v>
      </c>
      <c r="B7" s="20" t="s">
        <v>1</v>
      </c>
      <c r="C7" s="36">
        <f>C8+C11+C12+C15+C18</f>
        <v>11634549</v>
      </c>
      <c r="D7" s="112">
        <f>D8+D11+D12+D15+D18</f>
        <v>11606853</v>
      </c>
      <c r="E7" s="141">
        <f>E8+E11+E12+E15+E18</f>
        <v>11733040</v>
      </c>
      <c r="F7" s="118">
        <f>F8+F11+F12+F15+F18</f>
        <v>126187</v>
      </c>
    </row>
    <row r="8" spans="1:6" x14ac:dyDescent="0.3">
      <c r="A8" s="21">
        <v>30</v>
      </c>
      <c r="B8" s="22" t="s">
        <v>2</v>
      </c>
      <c r="C8" s="49">
        <f>C9+C10</f>
        <v>5602084</v>
      </c>
      <c r="D8" s="53">
        <f>D9+D10</f>
        <v>5532084</v>
      </c>
      <c r="E8" s="136">
        <f>E9+E10</f>
        <v>5532084</v>
      </c>
      <c r="F8" s="119">
        <f>F9+F10</f>
        <v>0</v>
      </c>
    </row>
    <row r="9" spans="1:6" x14ac:dyDescent="0.3">
      <c r="A9" s="23">
        <v>3000</v>
      </c>
      <c r="B9" s="70" t="s">
        <v>3</v>
      </c>
      <c r="C9" s="66">
        <v>5153500</v>
      </c>
      <c r="D9" s="110">
        <v>5083500</v>
      </c>
      <c r="E9" s="137">
        <v>5083500</v>
      </c>
      <c r="F9" s="119">
        <f>E9-D9</f>
        <v>0</v>
      </c>
    </row>
    <row r="10" spans="1:6" x14ac:dyDescent="0.3">
      <c r="A10" s="23">
        <v>3030</v>
      </c>
      <c r="B10" s="70" t="s">
        <v>4</v>
      </c>
      <c r="C10" s="66">
        <v>448584</v>
      </c>
      <c r="D10" s="110">
        <v>448584</v>
      </c>
      <c r="E10" s="138">
        <v>448584</v>
      </c>
      <c r="F10" s="118">
        <f>E10-D10</f>
        <v>0</v>
      </c>
    </row>
    <row r="11" spans="1:6" x14ac:dyDescent="0.3">
      <c r="A11" s="21">
        <v>32</v>
      </c>
      <c r="B11" s="24" t="s">
        <v>5</v>
      </c>
      <c r="C11" s="67">
        <v>1482761</v>
      </c>
      <c r="D11" s="113">
        <v>1382751</v>
      </c>
      <c r="E11" s="142">
        <v>1392471</v>
      </c>
      <c r="F11" s="120">
        <f>E11-D11</f>
        <v>9720</v>
      </c>
    </row>
    <row r="12" spans="1:6" x14ac:dyDescent="0.3">
      <c r="A12" s="21">
        <v>352</v>
      </c>
      <c r="B12" s="25" t="s">
        <v>6</v>
      </c>
      <c r="C12" s="49">
        <f>C13+C14</f>
        <v>4436994</v>
      </c>
      <c r="D12" s="53">
        <f>D13+D14</f>
        <v>4538949</v>
      </c>
      <c r="E12" s="136">
        <f>E13+E14</f>
        <v>4562379</v>
      </c>
      <c r="F12" s="122">
        <f>E12-D12</f>
        <v>23430</v>
      </c>
    </row>
    <row r="13" spans="1:6" x14ac:dyDescent="0.3">
      <c r="A13" s="23"/>
      <c r="B13" s="70" t="s">
        <v>7</v>
      </c>
      <c r="C13" s="66">
        <v>1502441</v>
      </c>
      <c r="D13" s="110">
        <v>1502441</v>
      </c>
      <c r="E13" s="137">
        <v>1502441</v>
      </c>
      <c r="F13" s="119">
        <f t="shared" ref="F13:F33" si="0">E13-D13</f>
        <v>0</v>
      </c>
    </row>
    <row r="14" spans="1:6" x14ac:dyDescent="0.3">
      <c r="A14" s="23"/>
      <c r="B14" s="71" t="s">
        <v>8</v>
      </c>
      <c r="C14" s="66">
        <v>2934553</v>
      </c>
      <c r="D14" s="110">
        <v>3036508</v>
      </c>
      <c r="E14" s="137">
        <v>3059938</v>
      </c>
      <c r="F14" s="120">
        <f t="shared" si="0"/>
        <v>23430</v>
      </c>
    </row>
    <row r="15" spans="1:6" x14ac:dyDescent="0.3">
      <c r="A15" s="21">
        <v>350</v>
      </c>
      <c r="B15" s="83" t="s">
        <v>9</v>
      </c>
      <c r="C15" s="49">
        <f>C16</f>
        <v>85810</v>
      </c>
      <c r="D15" s="53">
        <f>D16</f>
        <v>126169</v>
      </c>
      <c r="E15" s="136">
        <f>E16</f>
        <v>219206</v>
      </c>
      <c r="F15" s="122">
        <f t="shared" si="0"/>
        <v>93037</v>
      </c>
    </row>
    <row r="16" spans="1:6" x14ac:dyDescent="0.3">
      <c r="A16" s="23"/>
      <c r="B16" s="71" t="s">
        <v>10</v>
      </c>
      <c r="C16" s="39">
        <v>85810</v>
      </c>
      <c r="D16" s="42">
        <v>126169</v>
      </c>
      <c r="E16" s="139">
        <v>219206</v>
      </c>
      <c r="F16" s="122">
        <f t="shared" si="0"/>
        <v>93037</v>
      </c>
    </row>
    <row r="17" spans="1:7" ht="3" hidden="1" customHeight="1" x14ac:dyDescent="0.3">
      <c r="A17" s="23"/>
      <c r="B17" s="71" t="s">
        <v>11</v>
      </c>
      <c r="C17" s="66"/>
      <c r="D17" s="110"/>
      <c r="E17" s="137"/>
      <c r="F17" s="120">
        <f t="shared" si="0"/>
        <v>0</v>
      </c>
    </row>
    <row r="18" spans="1:7" ht="21.75" customHeight="1" x14ac:dyDescent="0.3">
      <c r="A18" s="21">
        <v>38</v>
      </c>
      <c r="B18" s="25" t="s">
        <v>12</v>
      </c>
      <c r="C18" s="69">
        <v>26900</v>
      </c>
      <c r="D18" s="114">
        <v>26900</v>
      </c>
      <c r="E18" s="138">
        <v>26900</v>
      </c>
      <c r="F18" s="120">
        <f t="shared" si="0"/>
        <v>0</v>
      </c>
    </row>
    <row r="19" spans="1:7" ht="0.6" hidden="1" customHeight="1" x14ac:dyDescent="0.3">
      <c r="A19" s="23"/>
      <c r="B19" s="72" t="s">
        <v>13</v>
      </c>
      <c r="C19" s="39"/>
      <c r="D19" s="42"/>
      <c r="E19" s="57"/>
      <c r="F19" s="120">
        <f t="shared" si="0"/>
        <v>0</v>
      </c>
    </row>
    <row r="20" spans="1:7" ht="15" hidden="1" customHeight="1" x14ac:dyDescent="0.3">
      <c r="A20" s="23"/>
      <c r="B20" s="72" t="s">
        <v>14</v>
      </c>
      <c r="C20" s="39"/>
      <c r="D20" s="42"/>
      <c r="E20" s="57"/>
      <c r="F20" s="120">
        <f t="shared" si="0"/>
        <v>0</v>
      </c>
    </row>
    <row r="21" spans="1:7" ht="15" hidden="1" customHeight="1" x14ac:dyDescent="0.3">
      <c r="A21" s="23"/>
      <c r="B21" s="73" t="s">
        <v>15</v>
      </c>
      <c r="C21" s="39"/>
      <c r="D21" s="42"/>
      <c r="E21" s="57"/>
      <c r="F21" s="120">
        <f t="shared" si="0"/>
        <v>0</v>
      </c>
    </row>
    <row r="22" spans="1:7" ht="15" hidden="1" customHeight="1" x14ac:dyDescent="0.3">
      <c r="A22" s="23"/>
      <c r="B22" s="74" t="s">
        <v>16</v>
      </c>
      <c r="C22" s="39"/>
      <c r="D22" s="42"/>
      <c r="E22" s="57"/>
      <c r="F22" s="120">
        <f t="shared" si="0"/>
        <v>0</v>
      </c>
    </row>
    <row r="23" spans="1:7" ht="15" hidden="1" customHeight="1" x14ac:dyDescent="0.3">
      <c r="A23" s="23"/>
      <c r="B23" s="74" t="s">
        <v>17</v>
      </c>
      <c r="C23" s="39"/>
      <c r="D23" s="42"/>
      <c r="E23" s="57"/>
      <c r="F23" s="120">
        <f t="shared" si="0"/>
        <v>0</v>
      </c>
    </row>
    <row r="24" spans="1:7" ht="15" hidden="1" customHeight="1" x14ac:dyDescent="0.3">
      <c r="A24" s="26"/>
      <c r="B24" s="75" t="s">
        <v>12</v>
      </c>
      <c r="C24" s="39"/>
      <c r="D24" s="42"/>
      <c r="E24" s="57"/>
      <c r="F24" s="120">
        <f t="shared" si="0"/>
        <v>0</v>
      </c>
    </row>
    <row r="25" spans="1:7" ht="15" hidden="1" customHeight="1" x14ac:dyDescent="0.3">
      <c r="A25" s="23"/>
      <c r="B25" s="70" t="s">
        <v>18</v>
      </c>
      <c r="C25" s="39"/>
      <c r="D25" s="42"/>
      <c r="E25" s="57"/>
      <c r="F25" s="120">
        <f t="shared" si="0"/>
        <v>0</v>
      </c>
    </row>
    <row r="26" spans="1:7" ht="15" hidden="1" customHeight="1" x14ac:dyDescent="0.3">
      <c r="A26" s="23"/>
      <c r="B26" s="70" t="s">
        <v>19</v>
      </c>
      <c r="C26" s="39"/>
      <c r="D26" s="42"/>
      <c r="E26" s="57"/>
      <c r="F26" s="120">
        <f t="shared" si="0"/>
        <v>0</v>
      </c>
    </row>
    <row r="27" spans="1:7" ht="15" hidden="1" customHeight="1" x14ac:dyDescent="0.3">
      <c r="A27" s="23"/>
      <c r="B27" s="70" t="s">
        <v>20</v>
      </c>
      <c r="C27" s="39"/>
      <c r="D27" s="42"/>
      <c r="E27" s="57"/>
      <c r="F27" s="120">
        <f t="shared" si="0"/>
        <v>0</v>
      </c>
    </row>
    <row r="28" spans="1:7" ht="0.6" customHeight="1" x14ac:dyDescent="0.3">
      <c r="A28" s="23"/>
      <c r="B28" s="70" t="s">
        <v>21</v>
      </c>
      <c r="C28" s="39"/>
      <c r="D28" s="42"/>
      <c r="E28" s="57"/>
      <c r="F28" s="120">
        <f t="shared" si="0"/>
        <v>0</v>
      </c>
    </row>
    <row r="29" spans="1:7" x14ac:dyDescent="0.3">
      <c r="A29" s="27" t="s">
        <v>140</v>
      </c>
      <c r="B29" s="25" t="s">
        <v>22</v>
      </c>
      <c r="C29" s="49">
        <f>C30+C35</f>
        <v>11216619</v>
      </c>
      <c r="D29" s="53">
        <f>D30+D35</f>
        <v>11164990</v>
      </c>
      <c r="E29" s="136">
        <f>E30+E35</f>
        <v>11271458</v>
      </c>
      <c r="F29" s="122">
        <f>F30+F35</f>
        <v>106468</v>
      </c>
      <c r="G29" s="38">
        <f>F29+F42+F47+F54</f>
        <v>126187</v>
      </c>
    </row>
    <row r="30" spans="1:7" x14ac:dyDescent="0.3">
      <c r="A30" s="21">
        <v>4</v>
      </c>
      <c r="B30" s="25" t="s">
        <v>23</v>
      </c>
      <c r="C30" s="68">
        <f>C32+C33</f>
        <v>715376</v>
      </c>
      <c r="D30" s="115">
        <f>D32+D33</f>
        <v>725815</v>
      </c>
      <c r="E30" s="139">
        <f>E32+E33</f>
        <v>754404</v>
      </c>
      <c r="F30" s="122">
        <f>F32+F33</f>
        <v>28589</v>
      </c>
    </row>
    <row r="31" spans="1:7" ht="15" hidden="1" customHeight="1" x14ac:dyDescent="0.3">
      <c r="A31" s="23"/>
      <c r="B31" s="70" t="s">
        <v>24</v>
      </c>
      <c r="C31" s="39"/>
      <c r="D31" s="42"/>
      <c r="E31" s="57"/>
      <c r="F31" s="120">
        <f t="shared" si="0"/>
        <v>0</v>
      </c>
    </row>
    <row r="32" spans="1:7" x14ac:dyDescent="0.3">
      <c r="A32" s="23">
        <v>41</v>
      </c>
      <c r="B32" s="76" t="s">
        <v>25</v>
      </c>
      <c r="C32" s="39">
        <v>456221</v>
      </c>
      <c r="D32" s="42">
        <v>460721</v>
      </c>
      <c r="E32" s="57">
        <v>476466</v>
      </c>
      <c r="F32" s="120">
        <f t="shared" si="0"/>
        <v>15745</v>
      </c>
    </row>
    <row r="33" spans="1:7" x14ac:dyDescent="0.3">
      <c r="A33" s="23">
        <v>45</v>
      </c>
      <c r="B33" s="70" t="s">
        <v>26</v>
      </c>
      <c r="C33" s="39">
        <v>259155</v>
      </c>
      <c r="D33" s="42">
        <v>265094</v>
      </c>
      <c r="E33" s="57">
        <v>277938</v>
      </c>
      <c r="F33" s="120">
        <f t="shared" si="0"/>
        <v>12844</v>
      </c>
    </row>
    <row r="34" spans="1:7" ht="0.6" customHeight="1" x14ac:dyDescent="0.3">
      <c r="A34" s="23"/>
      <c r="B34" s="76" t="s">
        <v>11</v>
      </c>
      <c r="C34" s="39"/>
      <c r="D34" s="42"/>
      <c r="E34" s="57"/>
      <c r="F34" s="118">
        <f t="shared" ref="F34:F39" si="1">D34-C34</f>
        <v>0</v>
      </c>
    </row>
    <row r="35" spans="1:7" x14ac:dyDescent="0.3">
      <c r="A35" s="27" t="s">
        <v>141</v>
      </c>
      <c r="B35" s="25" t="s">
        <v>27</v>
      </c>
      <c r="C35" s="49">
        <f>C36+C37+C38</f>
        <v>10501243</v>
      </c>
      <c r="D35" s="53">
        <f>D36+D37+D38</f>
        <v>10439175</v>
      </c>
      <c r="E35" s="136">
        <f>E36+E37+E38</f>
        <v>10517054</v>
      </c>
      <c r="F35" s="122">
        <f>F36+F37+F38</f>
        <v>77879</v>
      </c>
    </row>
    <row r="36" spans="1:7" x14ac:dyDescent="0.3">
      <c r="A36" s="23">
        <v>50</v>
      </c>
      <c r="B36" s="70" t="s">
        <v>28</v>
      </c>
      <c r="C36" s="66">
        <v>6556108</v>
      </c>
      <c r="D36" s="110">
        <v>6496623</v>
      </c>
      <c r="E36" s="137">
        <v>6535326</v>
      </c>
      <c r="F36" s="119">
        <f t="shared" ref="F36:F38" si="2">E36-D36</f>
        <v>38703</v>
      </c>
    </row>
    <row r="37" spans="1:7" x14ac:dyDescent="0.3">
      <c r="A37" s="23">
        <v>55</v>
      </c>
      <c r="B37" s="70" t="s">
        <v>29</v>
      </c>
      <c r="C37" s="66">
        <v>3884635</v>
      </c>
      <c r="D37" s="110">
        <v>3887052</v>
      </c>
      <c r="E37" s="137">
        <v>3977570</v>
      </c>
      <c r="F37" s="120">
        <f t="shared" si="2"/>
        <v>90518</v>
      </c>
    </row>
    <row r="38" spans="1:7" x14ac:dyDescent="0.3">
      <c r="A38" s="23">
        <v>60</v>
      </c>
      <c r="B38" s="70" t="s">
        <v>30</v>
      </c>
      <c r="C38" s="66">
        <v>60500</v>
      </c>
      <c r="D38" s="110">
        <v>55500</v>
      </c>
      <c r="E38" s="137">
        <v>4158</v>
      </c>
      <c r="F38" s="118">
        <f t="shared" si="2"/>
        <v>-51342</v>
      </c>
    </row>
    <row r="39" spans="1:7" x14ac:dyDescent="0.3">
      <c r="A39" s="28"/>
      <c r="B39" s="62" t="s">
        <v>31</v>
      </c>
      <c r="C39" s="49">
        <f>C7-C29</f>
        <v>417930</v>
      </c>
      <c r="D39" s="53">
        <f>D7-D29</f>
        <v>441863</v>
      </c>
      <c r="E39" s="136">
        <f>E7-E29</f>
        <v>461582</v>
      </c>
      <c r="F39" s="118">
        <f t="shared" si="1"/>
        <v>23933</v>
      </c>
    </row>
    <row r="40" spans="1:7" x14ac:dyDescent="0.3">
      <c r="A40" s="29"/>
      <c r="B40" s="63" t="s">
        <v>32</v>
      </c>
      <c r="C40" s="49">
        <f>C41-C42+C45+C46-C47-C54-C43</f>
        <v>-2149136</v>
      </c>
      <c r="D40" s="53">
        <f>D41-D42+D45+D46-D47-D54-D43</f>
        <v>-2178463</v>
      </c>
      <c r="E40" s="136">
        <f>E41-E42+E45+E46-E47-E54-E43</f>
        <v>-2198182</v>
      </c>
      <c r="F40" s="122">
        <f>F41-F42+F45+F46-F47-F54-F43</f>
        <v>-19719</v>
      </c>
    </row>
    <row r="41" spans="1:7" x14ac:dyDescent="0.3">
      <c r="A41" s="23">
        <v>38</v>
      </c>
      <c r="B41" s="70" t="s">
        <v>33</v>
      </c>
      <c r="C41" s="39">
        <v>20000</v>
      </c>
      <c r="D41" s="42">
        <v>20000</v>
      </c>
      <c r="E41" s="57">
        <v>20000</v>
      </c>
      <c r="F41" s="119">
        <f t="shared" ref="F41:F56" si="3">E41-D41</f>
        <v>0</v>
      </c>
    </row>
    <row r="42" spans="1:7" x14ac:dyDescent="0.3">
      <c r="A42" s="23">
        <v>15</v>
      </c>
      <c r="B42" s="70" t="s">
        <v>34</v>
      </c>
      <c r="C42" s="39">
        <v>3037522</v>
      </c>
      <c r="D42" s="42">
        <v>3300981</v>
      </c>
      <c r="E42" s="57">
        <v>3323736</v>
      </c>
      <c r="F42" s="120">
        <f t="shared" si="3"/>
        <v>22755</v>
      </c>
    </row>
    <row r="43" spans="1:7" x14ac:dyDescent="0.3">
      <c r="A43" s="23">
        <v>15</v>
      </c>
      <c r="B43" s="77" t="s">
        <v>40</v>
      </c>
      <c r="C43" s="39">
        <v>0</v>
      </c>
      <c r="D43" s="42">
        <v>0</v>
      </c>
      <c r="E43" s="57"/>
      <c r="F43" s="120">
        <f t="shared" si="3"/>
        <v>0</v>
      </c>
    </row>
    <row r="44" spans="1:7" hidden="1" x14ac:dyDescent="0.3">
      <c r="A44" s="23">
        <v>153</v>
      </c>
      <c r="B44" s="70" t="s">
        <v>225</v>
      </c>
      <c r="C44" s="39"/>
      <c r="D44" s="42"/>
      <c r="E44" s="57"/>
      <c r="F44" s="120">
        <f t="shared" si="3"/>
        <v>0</v>
      </c>
    </row>
    <row r="45" spans="1:7" x14ac:dyDescent="0.3">
      <c r="A45" s="23">
        <v>3502</v>
      </c>
      <c r="B45" s="70" t="s">
        <v>235</v>
      </c>
      <c r="C45" s="39">
        <v>347976</v>
      </c>
      <c r="D45" s="42">
        <v>347976</v>
      </c>
      <c r="E45" s="57">
        <v>347976</v>
      </c>
      <c r="F45" s="120">
        <f t="shared" si="3"/>
        <v>0</v>
      </c>
    </row>
    <row r="46" spans="1:7" x14ac:dyDescent="0.3">
      <c r="A46" s="23">
        <v>3502</v>
      </c>
      <c r="B46" s="70" t="s">
        <v>35</v>
      </c>
      <c r="C46" s="39">
        <v>802871</v>
      </c>
      <c r="D46" s="42">
        <v>1040003</v>
      </c>
      <c r="E46" s="57">
        <v>1040003</v>
      </c>
      <c r="F46" s="120">
        <f t="shared" si="3"/>
        <v>0</v>
      </c>
    </row>
    <row r="47" spans="1:7" ht="20.25" customHeight="1" x14ac:dyDescent="0.3">
      <c r="A47" s="23">
        <v>4502</v>
      </c>
      <c r="B47" s="70" t="s">
        <v>36</v>
      </c>
      <c r="C47" s="39">
        <v>192000</v>
      </c>
      <c r="D47" s="42">
        <v>195000</v>
      </c>
      <c r="E47" s="57">
        <v>198000</v>
      </c>
      <c r="F47" s="120">
        <f t="shared" si="3"/>
        <v>3000</v>
      </c>
      <c r="G47" s="38"/>
    </row>
    <row r="48" spans="1:7" ht="19.899999999999999" hidden="1" customHeight="1" x14ac:dyDescent="0.3">
      <c r="A48" s="23"/>
      <c r="B48" s="70" t="s">
        <v>37</v>
      </c>
      <c r="C48" s="39"/>
      <c r="D48" s="42"/>
      <c r="E48" s="57"/>
      <c r="F48" s="120">
        <f t="shared" si="3"/>
        <v>0</v>
      </c>
    </row>
    <row r="49" spans="1:6" ht="19.899999999999999" hidden="1" customHeight="1" x14ac:dyDescent="0.3">
      <c r="A49" s="23"/>
      <c r="B49" s="70" t="s">
        <v>38</v>
      </c>
      <c r="C49" s="39"/>
      <c r="D49" s="42"/>
      <c r="E49" s="57"/>
      <c r="F49" s="120">
        <f t="shared" si="3"/>
        <v>0</v>
      </c>
    </row>
    <row r="50" spans="1:6" ht="19.899999999999999" hidden="1" customHeight="1" x14ac:dyDescent="0.3">
      <c r="A50" s="23"/>
      <c r="B50" s="78" t="s">
        <v>39</v>
      </c>
      <c r="C50" s="39"/>
      <c r="D50" s="42"/>
      <c r="E50" s="57"/>
      <c r="F50" s="120">
        <f t="shared" si="3"/>
        <v>0</v>
      </c>
    </row>
    <row r="51" spans="1:6" ht="19.899999999999999" hidden="1" customHeight="1" x14ac:dyDescent="0.3">
      <c r="A51" s="23"/>
      <c r="B51" s="78" t="s">
        <v>40</v>
      </c>
      <c r="C51" s="39"/>
      <c r="D51" s="42"/>
      <c r="E51" s="57"/>
      <c r="F51" s="120">
        <f t="shared" si="3"/>
        <v>0</v>
      </c>
    </row>
    <row r="52" spans="1:6" ht="19.899999999999999" hidden="1" customHeight="1" x14ac:dyDescent="0.3">
      <c r="A52" s="23"/>
      <c r="B52" s="78" t="s">
        <v>41</v>
      </c>
      <c r="C52" s="39"/>
      <c r="D52" s="42"/>
      <c r="E52" s="57"/>
      <c r="F52" s="120">
        <f t="shared" si="3"/>
        <v>0</v>
      </c>
    </row>
    <row r="53" spans="1:6" ht="19.899999999999999" hidden="1" customHeight="1" x14ac:dyDescent="0.3">
      <c r="A53" s="23"/>
      <c r="B53" s="70" t="s">
        <v>42</v>
      </c>
      <c r="C53" s="39"/>
      <c r="D53" s="42"/>
      <c r="E53" s="57"/>
      <c r="F53" s="120">
        <f t="shared" si="3"/>
        <v>0</v>
      </c>
    </row>
    <row r="54" spans="1:6" ht="19.899999999999999" customHeight="1" x14ac:dyDescent="0.3">
      <c r="A54" s="23">
        <v>65</v>
      </c>
      <c r="B54" s="70" t="s">
        <v>43</v>
      </c>
      <c r="C54" s="39">
        <v>90461</v>
      </c>
      <c r="D54" s="42">
        <v>90461</v>
      </c>
      <c r="E54" s="57">
        <v>84425</v>
      </c>
      <c r="F54" s="118">
        <f t="shared" si="3"/>
        <v>-6036</v>
      </c>
    </row>
    <row r="55" spans="1:6" ht="19.899999999999999" customHeight="1" x14ac:dyDescent="0.3">
      <c r="A55" s="29"/>
      <c r="B55" s="64" t="s">
        <v>44</v>
      </c>
      <c r="C55" s="49">
        <f>C39+C40</f>
        <v>-1731206</v>
      </c>
      <c r="D55" s="53">
        <f>D39+D40</f>
        <v>-1736600</v>
      </c>
      <c r="E55" s="136">
        <f>E39+E40</f>
        <v>-1736600</v>
      </c>
      <c r="F55" s="118">
        <f t="shared" si="3"/>
        <v>0</v>
      </c>
    </row>
    <row r="56" spans="1:6" x14ac:dyDescent="0.3">
      <c r="A56" s="29"/>
      <c r="B56" s="63" t="s">
        <v>45</v>
      </c>
      <c r="C56" s="49">
        <f>C57+C58-C59</f>
        <v>1199279</v>
      </c>
      <c r="D56" s="53">
        <f>D57+D58-D59</f>
        <v>1199279</v>
      </c>
      <c r="E56" s="136">
        <f>E57+E58-E59</f>
        <v>1199279</v>
      </c>
      <c r="F56" s="118">
        <f t="shared" si="3"/>
        <v>0</v>
      </c>
    </row>
    <row r="57" spans="1:6" x14ac:dyDescent="0.3">
      <c r="A57" s="23"/>
      <c r="B57" s="79" t="s">
        <v>236</v>
      </c>
      <c r="C57" s="39">
        <v>800000</v>
      </c>
      <c r="D57" s="42">
        <v>800000</v>
      </c>
      <c r="E57" s="42">
        <v>800000</v>
      </c>
      <c r="F57" s="119">
        <f t="shared" ref="F57:F60" si="4">E57-D57</f>
        <v>0</v>
      </c>
    </row>
    <row r="58" spans="1:6" x14ac:dyDescent="0.3">
      <c r="A58" s="23"/>
      <c r="B58" s="79" t="s">
        <v>237</v>
      </c>
      <c r="C58" s="39">
        <v>1176000</v>
      </c>
      <c r="D58" s="42">
        <v>1176000</v>
      </c>
      <c r="E58" s="42">
        <v>1176000</v>
      </c>
      <c r="F58" s="120">
        <f t="shared" si="4"/>
        <v>0</v>
      </c>
    </row>
    <row r="59" spans="1:6" x14ac:dyDescent="0.3">
      <c r="A59" s="23"/>
      <c r="B59" s="79" t="s">
        <v>46</v>
      </c>
      <c r="C59" s="39">
        <v>776721</v>
      </c>
      <c r="D59" s="42">
        <v>776721</v>
      </c>
      <c r="E59" s="42">
        <v>776721</v>
      </c>
      <c r="F59" s="118">
        <f t="shared" si="4"/>
        <v>0</v>
      </c>
    </row>
    <row r="60" spans="1:6" x14ac:dyDescent="0.3">
      <c r="A60" s="29"/>
      <c r="B60" s="82" t="s">
        <v>238</v>
      </c>
      <c r="C60" s="49">
        <v>-287821</v>
      </c>
      <c r="D60" s="53">
        <v>-295824</v>
      </c>
      <c r="E60" s="53">
        <v>-295824</v>
      </c>
      <c r="F60" s="118">
        <f t="shared" si="4"/>
        <v>0</v>
      </c>
    </row>
    <row r="61" spans="1:6" ht="38.25" thickBot="1" x14ac:dyDescent="0.35">
      <c r="A61" s="30"/>
      <c r="B61" s="65" t="s">
        <v>47</v>
      </c>
      <c r="C61" s="32">
        <f>C55+C56+C60</f>
        <v>-819748</v>
      </c>
      <c r="D61" s="116">
        <f>D55+D56+D60</f>
        <v>-833145</v>
      </c>
      <c r="E61" s="143">
        <v>-833145</v>
      </c>
      <c r="F61" s="121">
        <f t="shared" ref="F61" si="5">E61-D61</f>
        <v>0</v>
      </c>
    </row>
    <row r="62" spans="1:6" ht="19.5" thickBot="1" x14ac:dyDescent="0.35">
      <c r="B62" s="31"/>
      <c r="C62" s="31"/>
      <c r="D62" s="31"/>
      <c r="E62" s="31"/>
    </row>
    <row r="63" spans="1:6" ht="12.75" hidden="1" customHeight="1" thickBot="1" x14ac:dyDescent="0.35"/>
    <row r="64" spans="1:6" ht="19.5" hidden="1" thickBot="1" x14ac:dyDescent="0.35"/>
    <row r="65" spans="1:6" ht="46.5" customHeight="1" thickBot="1" x14ac:dyDescent="0.35">
      <c r="A65" s="165" t="s">
        <v>116</v>
      </c>
      <c r="B65" s="166"/>
      <c r="C65" s="33"/>
      <c r="D65" s="33"/>
      <c r="E65" s="33"/>
      <c r="F65" s="33"/>
    </row>
    <row r="66" spans="1:6" x14ac:dyDescent="0.3">
      <c r="A66" s="34" t="s">
        <v>117</v>
      </c>
      <c r="B66" s="35" t="s">
        <v>118</v>
      </c>
      <c r="C66" s="36">
        <f>SUM(C67:C73)</f>
        <v>1400766</v>
      </c>
      <c r="D66" s="36">
        <f>SUM(D67:D73)</f>
        <v>1444408</v>
      </c>
      <c r="E66" s="36">
        <f>SUM(E67:E73)</f>
        <v>1388030</v>
      </c>
      <c r="F66" s="36">
        <f>SUM(F67:F73)</f>
        <v>-56378</v>
      </c>
    </row>
    <row r="67" spans="1:6" x14ac:dyDescent="0.3">
      <c r="A67" s="37" t="s">
        <v>50</v>
      </c>
      <c r="B67" s="38" t="s">
        <v>205</v>
      </c>
      <c r="C67" s="39">
        <v>80595</v>
      </c>
      <c r="D67" s="39">
        <v>79920</v>
      </c>
      <c r="E67" s="39">
        <v>79920</v>
      </c>
      <c r="F67" s="39">
        <f t="shared" ref="F67:F73" si="6">E67-D67</f>
        <v>0</v>
      </c>
    </row>
    <row r="68" spans="1:6" x14ac:dyDescent="0.3">
      <c r="A68" s="40" t="s">
        <v>51</v>
      </c>
      <c r="B68" s="38" t="s">
        <v>206</v>
      </c>
      <c r="C68" s="55">
        <v>1016892</v>
      </c>
      <c r="D68" s="55">
        <v>1012209</v>
      </c>
      <c r="E68" s="55">
        <v>1012209</v>
      </c>
      <c r="F68" s="39">
        <f t="shared" si="6"/>
        <v>0</v>
      </c>
    </row>
    <row r="69" spans="1:6" x14ac:dyDescent="0.3">
      <c r="A69" s="40" t="s">
        <v>53</v>
      </c>
      <c r="B69" s="38" t="s">
        <v>52</v>
      </c>
      <c r="C69" s="39">
        <v>60000</v>
      </c>
      <c r="D69" s="39">
        <v>55000</v>
      </c>
      <c r="E69" s="39">
        <v>3658</v>
      </c>
      <c r="F69" s="39">
        <f t="shared" si="6"/>
        <v>-51342</v>
      </c>
    </row>
    <row r="70" spans="1:6" x14ac:dyDescent="0.3">
      <c r="A70" s="40" t="s">
        <v>55</v>
      </c>
      <c r="B70" s="38" t="s">
        <v>54</v>
      </c>
      <c r="C70" s="39">
        <v>76183</v>
      </c>
      <c r="D70" s="39">
        <v>130183</v>
      </c>
      <c r="E70" s="39">
        <v>131183</v>
      </c>
      <c r="F70" s="39">
        <f t="shared" si="6"/>
        <v>1000</v>
      </c>
    </row>
    <row r="71" spans="1:6" ht="19.5" customHeight="1" x14ac:dyDescent="0.3">
      <c r="A71" s="41" t="s">
        <v>196</v>
      </c>
      <c r="B71" s="42" t="s">
        <v>199</v>
      </c>
      <c r="C71" s="39">
        <v>17590</v>
      </c>
      <c r="D71" s="39">
        <v>17590</v>
      </c>
      <c r="E71" s="39">
        <v>17590</v>
      </c>
      <c r="F71" s="39">
        <f t="shared" si="6"/>
        <v>0</v>
      </c>
    </row>
    <row r="72" spans="1:6" x14ac:dyDescent="0.3">
      <c r="A72" s="40" t="s">
        <v>57</v>
      </c>
      <c r="B72" s="38" t="s">
        <v>58</v>
      </c>
      <c r="C72" s="39">
        <v>59045</v>
      </c>
      <c r="D72" s="39">
        <v>59045</v>
      </c>
      <c r="E72" s="39">
        <v>59045</v>
      </c>
      <c r="F72" s="39">
        <f t="shared" si="6"/>
        <v>0</v>
      </c>
    </row>
    <row r="73" spans="1:6" x14ac:dyDescent="0.3">
      <c r="A73" s="40" t="s">
        <v>56</v>
      </c>
      <c r="B73" s="38" t="s">
        <v>204</v>
      </c>
      <c r="C73" s="39">
        <v>90461</v>
      </c>
      <c r="D73" s="39">
        <v>90461</v>
      </c>
      <c r="E73" s="39">
        <v>84425</v>
      </c>
      <c r="F73" s="39">
        <f t="shared" si="6"/>
        <v>-6036</v>
      </c>
    </row>
    <row r="74" spans="1:6" x14ac:dyDescent="0.3">
      <c r="A74" s="43" t="s">
        <v>158</v>
      </c>
      <c r="B74" s="81" t="s">
        <v>159</v>
      </c>
      <c r="C74" s="44">
        <f>C75+C76</f>
        <v>10000</v>
      </c>
      <c r="D74" s="44">
        <f>D75+D76</f>
        <v>10000</v>
      </c>
      <c r="E74" s="44">
        <f>E75+E76</f>
        <v>10000</v>
      </c>
      <c r="F74" s="44">
        <f>F75+F76</f>
        <v>0</v>
      </c>
    </row>
    <row r="75" spans="1:6" x14ac:dyDescent="0.3">
      <c r="A75" s="41" t="s">
        <v>160</v>
      </c>
      <c r="B75" s="42" t="s">
        <v>161</v>
      </c>
      <c r="C75" s="39">
        <v>1500</v>
      </c>
      <c r="D75" s="39">
        <v>1500</v>
      </c>
      <c r="E75" s="39">
        <v>1500</v>
      </c>
      <c r="F75" s="39">
        <f t="shared" ref="F75:F76" si="7">E75-D75</f>
        <v>0</v>
      </c>
    </row>
    <row r="76" spans="1:6" x14ac:dyDescent="0.3">
      <c r="A76" s="45" t="s">
        <v>160</v>
      </c>
      <c r="B76" s="46" t="s">
        <v>162</v>
      </c>
      <c r="C76" s="39">
        <v>8500</v>
      </c>
      <c r="D76" s="39">
        <v>8500</v>
      </c>
      <c r="E76" s="39">
        <v>8500</v>
      </c>
      <c r="F76" s="39">
        <f t="shared" si="7"/>
        <v>0</v>
      </c>
    </row>
    <row r="77" spans="1:6" x14ac:dyDescent="0.3">
      <c r="A77" s="47" t="s">
        <v>119</v>
      </c>
      <c r="B77" s="48" t="s">
        <v>120</v>
      </c>
      <c r="C77" s="49">
        <f>SUM(C78:C85)</f>
        <v>899754</v>
      </c>
      <c r="D77" s="49">
        <f>SUM(D78:D85)</f>
        <v>847221</v>
      </c>
      <c r="E77" s="49">
        <f>SUM(E78:E85)</f>
        <v>865673</v>
      </c>
      <c r="F77" s="49">
        <f>SUM(F78:F85)</f>
        <v>18452</v>
      </c>
    </row>
    <row r="78" spans="1:6" ht="18.75" customHeight="1" x14ac:dyDescent="0.3">
      <c r="A78" s="50" t="s">
        <v>197</v>
      </c>
      <c r="B78" s="51" t="s">
        <v>198</v>
      </c>
      <c r="C78" s="39">
        <v>15000</v>
      </c>
      <c r="D78" s="39">
        <v>15000</v>
      </c>
      <c r="E78" s="39">
        <v>26629</v>
      </c>
      <c r="F78" s="39">
        <f t="shared" ref="F78:F85" si="8">E78-D78</f>
        <v>11629</v>
      </c>
    </row>
    <row r="79" spans="1:6" x14ac:dyDescent="0.3">
      <c r="A79" s="40" t="s">
        <v>59</v>
      </c>
      <c r="B79" s="38" t="s">
        <v>121</v>
      </c>
      <c r="C79" s="39">
        <v>5000</v>
      </c>
      <c r="D79" s="39">
        <v>5000</v>
      </c>
      <c r="E79" s="39">
        <v>5000</v>
      </c>
      <c r="F79" s="39">
        <f t="shared" si="8"/>
        <v>0</v>
      </c>
    </row>
    <row r="80" spans="1:6" ht="0.75" customHeight="1" x14ac:dyDescent="0.3">
      <c r="A80" s="40" t="s">
        <v>61</v>
      </c>
      <c r="B80" s="38" t="s">
        <v>60</v>
      </c>
      <c r="C80" s="39">
        <v>0</v>
      </c>
      <c r="D80" s="39">
        <v>0</v>
      </c>
      <c r="E80" s="39"/>
      <c r="F80" s="39">
        <f t="shared" si="8"/>
        <v>0</v>
      </c>
    </row>
    <row r="81" spans="1:7" x14ac:dyDescent="0.3">
      <c r="A81" s="40" t="s">
        <v>62</v>
      </c>
      <c r="B81" s="38" t="s">
        <v>122</v>
      </c>
      <c r="C81" s="39">
        <v>706597</v>
      </c>
      <c r="D81" s="39">
        <v>671597</v>
      </c>
      <c r="E81" s="39">
        <v>715377</v>
      </c>
      <c r="F81" s="39">
        <f t="shared" si="8"/>
        <v>43780</v>
      </c>
    </row>
    <row r="82" spans="1:7" x14ac:dyDescent="0.3">
      <c r="A82" s="41" t="s">
        <v>174</v>
      </c>
      <c r="B82" s="38" t="s">
        <v>194</v>
      </c>
      <c r="C82" s="39">
        <v>9040</v>
      </c>
      <c r="D82" s="39">
        <v>9040</v>
      </c>
      <c r="E82" s="39">
        <v>9040</v>
      </c>
      <c r="F82" s="39">
        <f t="shared" si="8"/>
        <v>0</v>
      </c>
    </row>
    <row r="83" spans="1:7" x14ac:dyDescent="0.3">
      <c r="A83" s="40" t="s">
        <v>63</v>
      </c>
      <c r="B83" s="38" t="s">
        <v>64</v>
      </c>
      <c r="C83" s="39">
        <v>6000</v>
      </c>
      <c r="D83" s="39">
        <v>6000</v>
      </c>
      <c r="E83" s="39">
        <v>6000</v>
      </c>
      <c r="F83" s="39">
        <f t="shared" si="8"/>
        <v>0</v>
      </c>
    </row>
    <row r="84" spans="1:7" x14ac:dyDescent="0.3">
      <c r="A84" s="40" t="s">
        <v>66</v>
      </c>
      <c r="B84" s="38" t="s">
        <v>65</v>
      </c>
      <c r="C84" s="39">
        <v>88661</v>
      </c>
      <c r="D84" s="39">
        <v>71128</v>
      </c>
      <c r="E84" s="39">
        <v>69451</v>
      </c>
      <c r="F84" s="39">
        <f t="shared" si="8"/>
        <v>-1677</v>
      </c>
    </row>
    <row r="85" spans="1:7" x14ac:dyDescent="0.3">
      <c r="A85" s="41" t="s">
        <v>67</v>
      </c>
      <c r="B85" s="38" t="s">
        <v>207</v>
      </c>
      <c r="C85" s="39">
        <v>69456</v>
      </c>
      <c r="D85" s="39">
        <v>69456</v>
      </c>
      <c r="E85" s="39">
        <v>34176</v>
      </c>
      <c r="F85" s="39">
        <f t="shared" si="8"/>
        <v>-35280</v>
      </c>
    </row>
    <row r="86" spans="1:7" x14ac:dyDescent="0.3">
      <c r="A86" s="47" t="s">
        <v>123</v>
      </c>
      <c r="B86" s="53" t="s">
        <v>124</v>
      </c>
      <c r="C86" s="49">
        <f>SUM(C87:C93)</f>
        <v>727406</v>
      </c>
      <c r="D86" s="49">
        <f>SUM(D87:D93)</f>
        <v>775874</v>
      </c>
      <c r="E86" s="49">
        <f>SUM(E87:E93)</f>
        <v>784874</v>
      </c>
      <c r="F86" s="49">
        <f>SUM(F87:F93)</f>
        <v>9000</v>
      </c>
    </row>
    <row r="87" spans="1:7" x14ac:dyDescent="0.3">
      <c r="A87" s="37" t="s">
        <v>68</v>
      </c>
      <c r="B87" s="38" t="s">
        <v>125</v>
      </c>
      <c r="C87" s="39">
        <v>52122</v>
      </c>
      <c r="D87" s="39">
        <v>52122</v>
      </c>
      <c r="E87" s="39">
        <v>52122</v>
      </c>
      <c r="F87" s="39">
        <f t="shared" ref="F87:F93" si="9">E87-D87</f>
        <v>0</v>
      </c>
    </row>
    <row r="88" spans="1:7" x14ac:dyDescent="0.3">
      <c r="A88" s="40" t="s">
        <v>69</v>
      </c>
      <c r="B88" s="38" t="s">
        <v>178</v>
      </c>
      <c r="C88" s="39">
        <v>180049</v>
      </c>
      <c r="D88" s="39">
        <v>173549</v>
      </c>
      <c r="E88" s="39">
        <v>181549</v>
      </c>
      <c r="F88" s="39">
        <f t="shared" si="9"/>
        <v>8000</v>
      </c>
    </row>
    <row r="89" spans="1:7" x14ac:dyDescent="0.3">
      <c r="A89" s="40" t="s">
        <v>69</v>
      </c>
      <c r="B89" s="42" t="s">
        <v>179</v>
      </c>
      <c r="C89" s="39">
        <v>70888</v>
      </c>
      <c r="D89" s="39">
        <v>105888</v>
      </c>
      <c r="E89" s="39">
        <v>105888</v>
      </c>
      <c r="F89" s="39">
        <f t="shared" si="9"/>
        <v>0</v>
      </c>
    </row>
    <row r="90" spans="1:7" x14ac:dyDescent="0.3">
      <c r="A90" s="40" t="s">
        <v>69</v>
      </c>
      <c r="B90" s="42" t="s">
        <v>180</v>
      </c>
      <c r="C90" s="39">
        <v>133260</v>
      </c>
      <c r="D90" s="39">
        <v>133260</v>
      </c>
      <c r="E90" s="39">
        <v>133260</v>
      </c>
      <c r="F90" s="39">
        <f t="shared" si="9"/>
        <v>0</v>
      </c>
    </row>
    <row r="91" spans="1:7" x14ac:dyDescent="0.3">
      <c r="A91" s="40" t="s">
        <v>69</v>
      </c>
      <c r="B91" s="42" t="s">
        <v>208</v>
      </c>
      <c r="C91" s="39">
        <v>102951</v>
      </c>
      <c r="D91" s="39">
        <v>102951</v>
      </c>
      <c r="E91" s="39">
        <v>103951</v>
      </c>
      <c r="F91" s="39">
        <f t="shared" si="9"/>
        <v>1000</v>
      </c>
      <c r="G91" s="38">
        <f>E88+E89+E90+E91+E92</f>
        <v>705784</v>
      </c>
    </row>
    <row r="92" spans="1:7" x14ac:dyDescent="0.3">
      <c r="A92" s="41" t="s">
        <v>69</v>
      </c>
      <c r="B92" s="42" t="s">
        <v>173</v>
      </c>
      <c r="C92" s="39">
        <v>181136</v>
      </c>
      <c r="D92" s="39">
        <v>181136</v>
      </c>
      <c r="E92" s="39">
        <v>181136</v>
      </c>
      <c r="F92" s="39">
        <f t="shared" si="9"/>
        <v>0</v>
      </c>
    </row>
    <row r="93" spans="1:7" x14ac:dyDescent="0.3">
      <c r="A93" s="45" t="s">
        <v>70</v>
      </c>
      <c r="B93" s="38" t="s">
        <v>71</v>
      </c>
      <c r="C93" s="39">
        <v>7000</v>
      </c>
      <c r="D93" s="39">
        <v>26968</v>
      </c>
      <c r="E93" s="39">
        <v>26968</v>
      </c>
      <c r="F93" s="39">
        <f t="shared" si="9"/>
        <v>0</v>
      </c>
    </row>
    <row r="94" spans="1:7" x14ac:dyDescent="0.3">
      <c r="A94" s="47" t="s">
        <v>126</v>
      </c>
      <c r="B94" s="53" t="s">
        <v>73</v>
      </c>
      <c r="C94" s="49">
        <f>SUM(C95:C108)</f>
        <v>743364</v>
      </c>
      <c r="D94" s="49">
        <f>SUM(D95:D108)</f>
        <v>748952</v>
      </c>
      <c r="E94" s="49">
        <f>SUM(E95:E108)</f>
        <v>775938</v>
      </c>
      <c r="F94" s="49">
        <f>SUM(F95:F108)</f>
        <v>26986</v>
      </c>
    </row>
    <row r="95" spans="1:7" x14ac:dyDescent="0.3">
      <c r="A95" s="41" t="s">
        <v>72</v>
      </c>
      <c r="B95" s="42" t="s">
        <v>189</v>
      </c>
      <c r="C95" s="39">
        <v>137486</v>
      </c>
      <c r="D95" s="39">
        <v>137486</v>
      </c>
      <c r="E95" s="39">
        <v>137486</v>
      </c>
      <c r="F95" s="39">
        <f t="shared" ref="F95:F108" si="10">E95-D95</f>
        <v>0</v>
      </c>
    </row>
    <row r="96" spans="1:7" x14ac:dyDescent="0.3">
      <c r="A96" s="40" t="s">
        <v>163</v>
      </c>
      <c r="B96" s="52" t="s">
        <v>181</v>
      </c>
      <c r="C96" s="39">
        <v>97470</v>
      </c>
      <c r="D96" s="39">
        <v>97470</v>
      </c>
      <c r="E96" s="39">
        <v>103878</v>
      </c>
      <c r="F96" s="39">
        <f t="shared" si="10"/>
        <v>6408</v>
      </c>
    </row>
    <row r="97" spans="1:7" x14ac:dyDescent="0.3">
      <c r="A97" s="40" t="s">
        <v>74</v>
      </c>
      <c r="B97" s="42" t="s">
        <v>171</v>
      </c>
      <c r="C97" s="39">
        <v>14844</v>
      </c>
      <c r="D97" s="39">
        <v>13509</v>
      </c>
      <c r="E97" s="39">
        <v>13509</v>
      </c>
      <c r="F97" s="39">
        <f t="shared" si="10"/>
        <v>0</v>
      </c>
    </row>
    <row r="98" spans="1:7" x14ac:dyDescent="0.3">
      <c r="A98" s="41" t="s">
        <v>74</v>
      </c>
      <c r="B98" s="42" t="s">
        <v>170</v>
      </c>
      <c r="C98" s="39">
        <v>14880</v>
      </c>
      <c r="D98" s="39">
        <v>14880</v>
      </c>
      <c r="E98" s="39">
        <v>14880</v>
      </c>
      <c r="F98" s="39">
        <f t="shared" si="10"/>
        <v>0</v>
      </c>
    </row>
    <row r="99" spans="1:7" x14ac:dyDescent="0.3">
      <c r="A99" s="40" t="s">
        <v>74</v>
      </c>
      <c r="B99" s="42" t="s">
        <v>127</v>
      </c>
      <c r="C99" s="39">
        <v>12840</v>
      </c>
      <c r="D99" s="39">
        <v>12840</v>
      </c>
      <c r="E99" s="39">
        <v>12840</v>
      </c>
      <c r="F99" s="39">
        <f t="shared" si="10"/>
        <v>0</v>
      </c>
    </row>
    <row r="100" spans="1:7" ht="17.25" customHeight="1" x14ac:dyDescent="0.3">
      <c r="A100" s="41" t="s">
        <v>74</v>
      </c>
      <c r="B100" s="42" t="s">
        <v>164</v>
      </c>
      <c r="C100" s="39">
        <v>12000</v>
      </c>
      <c r="D100" s="39">
        <v>10000</v>
      </c>
      <c r="E100" s="39">
        <v>9000</v>
      </c>
      <c r="F100" s="39">
        <f t="shared" si="10"/>
        <v>-1000</v>
      </c>
    </row>
    <row r="101" spans="1:7" ht="18.75" hidden="1" customHeight="1" x14ac:dyDescent="0.3">
      <c r="A101" s="41" t="s">
        <v>74</v>
      </c>
      <c r="B101" s="42" t="s">
        <v>165</v>
      </c>
      <c r="C101" s="39">
        <v>0</v>
      </c>
      <c r="D101" s="39">
        <v>0</v>
      </c>
      <c r="E101" s="39"/>
      <c r="F101" s="39">
        <f t="shared" si="10"/>
        <v>0</v>
      </c>
    </row>
    <row r="102" spans="1:7" x14ac:dyDescent="0.3">
      <c r="A102" s="41" t="s">
        <v>74</v>
      </c>
      <c r="B102" s="42" t="s">
        <v>182</v>
      </c>
      <c r="C102" s="39">
        <v>1000</v>
      </c>
      <c r="D102" s="39">
        <v>1000</v>
      </c>
      <c r="E102" s="39">
        <v>1000</v>
      </c>
      <c r="F102" s="39">
        <f t="shared" si="10"/>
        <v>0</v>
      </c>
    </row>
    <row r="103" spans="1:7" x14ac:dyDescent="0.3">
      <c r="A103" s="41" t="s">
        <v>74</v>
      </c>
      <c r="B103" s="42" t="s">
        <v>165</v>
      </c>
      <c r="C103" s="39">
        <v>30824</v>
      </c>
      <c r="D103" s="39">
        <v>30824</v>
      </c>
      <c r="E103" s="39">
        <v>31722</v>
      </c>
      <c r="F103" s="39">
        <f t="shared" si="10"/>
        <v>898</v>
      </c>
    </row>
    <row r="104" spans="1:7" x14ac:dyDescent="0.3">
      <c r="A104" s="41" t="s">
        <v>74</v>
      </c>
      <c r="B104" s="42" t="s">
        <v>177</v>
      </c>
      <c r="C104" s="39">
        <v>1000</v>
      </c>
      <c r="D104" s="39">
        <v>6923</v>
      </c>
      <c r="E104" s="39">
        <v>6923</v>
      </c>
      <c r="F104" s="39">
        <f t="shared" si="10"/>
        <v>0</v>
      </c>
    </row>
    <row r="105" spans="1:7" x14ac:dyDescent="0.3">
      <c r="A105" s="41" t="s">
        <v>74</v>
      </c>
      <c r="B105" s="42" t="s">
        <v>166</v>
      </c>
      <c r="C105" s="39">
        <v>6720</v>
      </c>
      <c r="D105" s="39">
        <v>9720</v>
      </c>
      <c r="E105" s="39">
        <v>12720</v>
      </c>
      <c r="F105" s="39">
        <f t="shared" si="10"/>
        <v>3000</v>
      </c>
    </row>
    <row r="106" spans="1:7" x14ac:dyDescent="0.3">
      <c r="A106" s="41" t="s">
        <v>74</v>
      </c>
      <c r="B106" s="42" t="s">
        <v>167</v>
      </c>
      <c r="C106" s="39">
        <v>4370</v>
      </c>
      <c r="D106" s="39">
        <v>4370</v>
      </c>
      <c r="E106" s="39">
        <v>4370</v>
      </c>
      <c r="F106" s="39">
        <f t="shared" si="10"/>
        <v>0</v>
      </c>
    </row>
    <row r="107" spans="1:7" x14ac:dyDescent="0.3">
      <c r="A107" s="41" t="s">
        <v>74</v>
      </c>
      <c r="B107" s="42" t="s">
        <v>168</v>
      </c>
      <c r="C107" s="39">
        <v>3500</v>
      </c>
      <c r="D107" s="39">
        <v>3500</v>
      </c>
      <c r="E107" s="39">
        <v>3500</v>
      </c>
      <c r="F107" s="39">
        <f t="shared" si="10"/>
        <v>0</v>
      </c>
    </row>
    <row r="108" spans="1:7" x14ac:dyDescent="0.3">
      <c r="A108" s="45" t="s">
        <v>74</v>
      </c>
      <c r="B108" s="46" t="s">
        <v>169</v>
      </c>
      <c r="C108" s="61">
        <v>406430</v>
      </c>
      <c r="D108" s="61">
        <v>406430</v>
      </c>
      <c r="E108" s="39">
        <v>424110</v>
      </c>
      <c r="F108" s="39">
        <f t="shared" si="10"/>
        <v>17680</v>
      </c>
      <c r="G108" s="38">
        <f>SUM(E97:E108)</f>
        <v>534574</v>
      </c>
    </row>
    <row r="109" spans="1:7" x14ac:dyDescent="0.3">
      <c r="A109" s="47" t="s">
        <v>128</v>
      </c>
      <c r="B109" s="53" t="s">
        <v>129</v>
      </c>
      <c r="C109" s="49">
        <f>SUM(C110:C114)</f>
        <v>62342</v>
      </c>
      <c r="D109" s="49">
        <f>SUM(D110:D114)</f>
        <v>62342</v>
      </c>
      <c r="E109" s="49">
        <f>SUM(E110:E114)</f>
        <v>62342</v>
      </c>
      <c r="F109" s="49">
        <f>SUM(F110:F114)</f>
        <v>0</v>
      </c>
    </row>
    <row r="110" spans="1:7" x14ac:dyDescent="0.3">
      <c r="A110" s="40" t="s">
        <v>75</v>
      </c>
      <c r="B110" s="42" t="s">
        <v>209</v>
      </c>
      <c r="C110" s="39">
        <v>51397</v>
      </c>
      <c r="D110" s="39">
        <v>51397</v>
      </c>
      <c r="E110" s="39">
        <v>51397</v>
      </c>
      <c r="F110" s="39">
        <f t="shared" ref="F110:F114" si="11">E110-D110</f>
        <v>0</v>
      </c>
    </row>
    <row r="111" spans="1:7" x14ac:dyDescent="0.3">
      <c r="A111" s="40" t="s">
        <v>75</v>
      </c>
      <c r="B111" s="42" t="s">
        <v>210</v>
      </c>
      <c r="C111" s="39">
        <v>8694</v>
      </c>
      <c r="D111" s="39">
        <v>8694</v>
      </c>
      <c r="E111" s="39">
        <v>8694</v>
      </c>
      <c r="F111" s="39">
        <f t="shared" si="11"/>
        <v>0</v>
      </c>
    </row>
    <row r="112" spans="1:7" x14ac:dyDescent="0.3">
      <c r="A112" s="40" t="s">
        <v>75</v>
      </c>
      <c r="B112" s="42" t="s">
        <v>183</v>
      </c>
      <c r="C112" s="39">
        <v>1251</v>
      </c>
      <c r="D112" s="39">
        <v>1251</v>
      </c>
      <c r="E112" s="39">
        <v>1251</v>
      </c>
      <c r="F112" s="39">
        <f t="shared" si="11"/>
        <v>0</v>
      </c>
    </row>
    <row r="113" spans="1:7" hidden="1" x14ac:dyDescent="0.3">
      <c r="A113" s="40" t="s">
        <v>76</v>
      </c>
      <c r="B113" s="60" t="s">
        <v>130</v>
      </c>
      <c r="C113" s="39">
        <v>0</v>
      </c>
      <c r="D113" s="39">
        <v>0</v>
      </c>
      <c r="E113" s="39"/>
      <c r="F113" s="39">
        <f t="shared" si="11"/>
        <v>0</v>
      </c>
    </row>
    <row r="114" spans="1:7" x14ac:dyDescent="0.3">
      <c r="A114" s="54" t="s">
        <v>77</v>
      </c>
      <c r="B114" s="58" t="s">
        <v>131</v>
      </c>
      <c r="C114" s="61">
        <v>1000</v>
      </c>
      <c r="D114" s="61">
        <v>1000</v>
      </c>
      <c r="E114" s="39">
        <v>1000</v>
      </c>
      <c r="F114" s="39">
        <f t="shared" si="11"/>
        <v>0</v>
      </c>
    </row>
    <row r="115" spans="1:7" x14ac:dyDescent="0.3">
      <c r="A115" s="47" t="s">
        <v>132</v>
      </c>
      <c r="B115" s="53" t="s">
        <v>133</v>
      </c>
      <c r="C115" s="49">
        <f>SUM(C116:C152)</f>
        <v>1739129</v>
      </c>
      <c r="D115" s="49">
        <f>SUM(D116:D152)</f>
        <v>1868690</v>
      </c>
      <c r="E115" s="49">
        <f>SUM(E116:E152)</f>
        <v>1941341</v>
      </c>
      <c r="F115" s="49">
        <f>SUM(F116:F152)</f>
        <v>72651</v>
      </c>
    </row>
    <row r="116" spans="1:7" x14ac:dyDescent="0.3">
      <c r="A116" s="41" t="s">
        <v>78</v>
      </c>
      <c r="B116" s="38" t="s">
        <v>211</v>
      </c>
      <c r="C116" s="55">
        <v>39696</v>
      </c>
      <c r="D116" s="55">
        <v>39696</v>
      </c>
      <c r="E116" s="55">
        <v>39696</v>
      </c>
      <c r="F116" s="55">
        <f t="shared" ref="F116:F152" si="12">E116-D116</f>
        <v>0</v>
      </c>
    </row>
    <row r="117" spans="1:7" x14ac:dyDescent="0.3">
      <c r="A117" s="41" t="s">
        <v>78</v>
      </c>
      <c r="B117" s="38" t="s">
        <v>193</v>
      </c>
      <c r="C117" s="55">
        <v>10000</v>
      </c>
      <c r="D117" s="55">
        <v>10000</v>
      </c>
      <c r="E117" s="55">
        <v>10000</v>
      </c>
      <c r="F117" s="55">
        <f t="shared" si="12"/>
        <v>0</v>
      </c>
    </row>
    <row r="118" spans="1:7" x14ac:dyDescent="0.3">
      <c r="A118" s="41" t="s">
        <v>78</v>
      </c>
      <c r="B118" s="38" t="s">
        <v>195</v>
      </c>
      <c r="C118" s="55">
        <v>4817</v>
      </c>
      <c r="D118" s="55">
        <v>4817</v>
      </c>
      <c r="E118" s="55">
        <v>4817</v>
      </c>
      <c r="F118" s="55">
        <f t="shared" si="12"/>
        <v>0</v>
      </c>
    </row>
    <row r="119" spans="1:7" x14ac:dyDescent="0.3">
      <c r="A119" s="41" t="s">
        <v>78</v>
      </c>
      <c r="B119" s="42" t="s">
        <v>184</v>
      </c>
      <c r="C119" s="55">
        <v>40000</v>
      </c>
      <c r="D119" s="55">
        <v>40000</v>
      </c>
      <c r="E119" s="55">
        <v>41204</v>
      </c>
      <c r="F119" s="55">
        <f t="shared" si="12"/>
        <v>1204</v>
      </c>
    </row>
    <row r="120" spans="1:7" x14ac:dyDescent="0.3">
      <c r="A120" s="41" t="s">
        <v>78</v>
      </c>
      <c r="B120" s="38" t="s">
        <v>144</v>
      </c>
      <c r="C120" s="55">
        <v>59176</v>
      </c>
      <c r="D120" s="55">
        <v>57637</v>
      </c>
      <c r="E120" s="55">
        <v>48299</v>
      </c>
      <c r="F120" s="55">
        <f t="shared" si="12"/>
        <v>-9338</v>
      </c>
    </row>
    <row r="121" spans="1:7" x14ac:dyDescent="0.3">
      <c r="A121" s="41" t="s">
        <v>142</v>
      </c>
      <c r="B121" s="38" t="s">
        <v>134</v>
      </c>
      <c r="C121" s="55">
        <v>187123</v>
      </c>
      <c r="D121" s="55">
        <v>167464</v>
      </c>
      <c r="E121" s="55">
        <v>167464</v>
      </c>
      <c r="F121" s="55">
        <f t="shared" si="12"/>
        <v>0</v>
      </c>
      <c r="G121" s="38">
        <f>E116+E117+E118+E119+E120+E121</f>
        <v>311480</v>
      </c>
    </row>
    <row r="122" spans="1:7" x14ac:dyDescent="0.3">
      <c r="A122" s="41" t="s">
        <v>79</v>
      </c>
      <c r="B122" s="38" t="s">
        <v>190</v>
      </c>
      <c r="C122" s="55">
        <v>92053</v>
      </c>
      <c r="D122" s="55">
        <v>161717</v>
      </c>
      <c r="E122" s="55">
        <v>165737</v>
      </c>
      <c r="F122" s="55">
        <f t="shared" si="12"/>
        <v>4020</v>
      </c>
    </row>
    <row r="123" spans="1:7" x14ac:dyDescent="0.3">
      <c r="A123" s="41" t="s">
        <v>80</v>
      </c>
      <c r="B123" s="38" t="s">
        <v>81</v>
      </c>
      <c r="C123" s="55">
        <v>76192</v>
      </c>
      <c r="D123" s="55">
        <v>75816</v>
      </c>
      <c r="E123" s="55">
        <v>76083</v>
      </c>
      <c r="F123" s="55">
        <f t="shared" si="12"/>
        <v>267</v>
      </c>
    </row>
    <row r="124" spans="1:7" x14ac:dyDescent="0.3">
      <c r="A124" s="41" t="s">
        <v>80</v>
      </c>
      <c r="B124" s="38" t="s">
        <v>82</v>
      </c>
      <c r="C124" s="55">
        <v>39094</v>
      </c>
      <c r="D124" s="55">
        <v>39094</v>
      </c>
      <c r="E124" s="55">
        <v>39464</v>
      </c>
      <c r="F124" s="55">
        <f t="shared" si="12"/>
        <v>370</v>
      </c>
    </row>
    <row r="125" spans="1:7" x14ac:dyDescent="0.3">
      <c r="A125" s="41" t="s">
        <v>80</v>
      </c>
      <c r="B125" s="38" t="s">
        <v>172</v>
      </c>
      <c r="C125" s="55">
        <v>69535</v>
      </c>
      <c r="D125" s="55">
        <v>69535</v>
      </c>
      <c r="E125" s="55">
        <v>70151</v>
      </c>
      <c r="F125" s="55">
        <f t="shared" si="12"/>
        <v>616</v>
      </c>
    </row>
    <row r="126" spans="1:7" x14ac:dyDescent="0.3">
      <c r="A126" s="41" t="s">
        <v>80</v>
      </c>
      <c r="B126" s="38" t="s">
        <v>232</v>
      </c>
      <c r="C126" s="55">
        <v>2987</v>
      </c>
      <c r="D126" s="55">
        <v>1702</v>
      </c>
      <c r="E126" s="55">
        <v>0</v>
      </c>
      <c r="F126" s="55">
        <f t="shared" si="12"/>
        <v>-1702</v>
      </c>
      <c r="G126" s="38">
        <f>E123+E124+E125+E126</f>
        <v>185698</v>
      </c>
    </row>
    <row r="127" spans="1:7" x14ac:dyDescent="0.3">
      <c r="A127" s="40" t="s">
        <v>83</v>
      </c>
      <c r="B127" s="38" t="s">
        <v>185</v>
      </c>
      <c r="C127" s="55">
        <v>73833</v>
      </c>
      <c r="D127" s="55">
        <v>81618</v>
      </c>
      <c r="E127" s="55">
        <v>85118</v>
      </c>
      <c r="F127" s="55">
        <f t="shared" si="12"/>
        <v>3500</v>
      </c>
    </row>
    <row r="128" spans="1:7" x14ac:dyDescent="0.3">
      <c r="A128" s="40" t="s">
        <v>83</v>
      </c>
      <c r="B128" s="38" t="s">
        <v>175</v>
      </c>
      <c r="C128" s="55">
        <v>60000</v>
      </c>
      <c r="D128" s="55">
        <v>66000</v>
      </c>
      <c r="E128" s="55">
        <v>66000</v>
      </c>
      <c r="F128" s="55">
        <f t="shared" si="12"/>
        <v>0</v>
      </c>
      <c r="G128" s="38">
        <f>E128+E127</f>
        <v>151118</v>
      </c>
    </row>
    <row r="129" spans="1:7" x14ac:dyDescent="0.3">
      <c r="A129" s="41" t="s">
        <v>143</v>
      </c>
      <c r="B129" s="38" t="s">
        <v>84</v>
      </c>
      <c r="C129" s="55">
        <v>42145</v>
      </c>
      <c r="D129" s="55">
        <v>45182</v>
      </c>
      <c r="E129" s="55">
        <v>45182</v>
      </c>
      <c r="F129" s="55">
        <f t="shared" si="12"/>
        <v>0</v>
      </c>
    </row>
    <row r="130" spans="1:7" x14ac:dyDescent="0.3">
      <c r="A130" s="41" t="s">
        <v>143</v>
      </c>
      <c r="B130" s="38" t="s">
        <v>85</v>
      </c>
      <c r="C130" s="55">
        <v>12349</v>
      </c>
      <c r="D130" s="55">
        <v>13196</v>
      </c>
      <c r="E130" s="55">
        <v>13196</v>
      </c>
      <c r="F130" s="55">
        <f t="shared" si="12"/>
        <v>0</v>
      </c>
    </row>
    <row r="131" spans="1:7" x14ac:dyDescent="0.3">
      <c r="A131" s="41" t="s">
        <v>143</v>
      </c>
      <c r="B131" s="38" t="s">
        <v>176</v>
      </c>
      <c r="C131" s="55">
        <v>47650</v>
      </c>
      <c r="D131" s="55">
        <v>51629</v>
      </c>
      <c r="E131" s="55">
        <v>51629</v>
      </c>
      <c r="F131" s="55">
        <f t="shared" si="12"/>
        <v>0</v>
      </c>
    </row>
    <row r="132" spans="1:7" x14ac:dyDescent="0.3">
      <c r="A132" s="41" t="s">
        <v>143</v>
      </c>
      <c r="B132" s="38" t="s">
        <v>145</v>
      </c>
      <c r="C132" s="55">
        <v>22694</v>
      </c>
      <c r="D132" s="55">
        <v>24169</v>
      </c>
      <c r="E132" s="55">
        <v>24169</v>
      </c>
      <c r="F132" s="55">
        <f t="shared" si="12"/>
        <v>0</v>
      </c>
    </row>
    <row r="133" spans="1:7" x14ac:dyDescent="0.3">
      <c r="A133" s="41" t="s">
        <v>143</v>
      </c>
      <c r="B133" s="38" t="s">
        <v>86</v>
      </c>
      <c r="C133" s="55">
        <v>20847</v>
      </c>
      <c r="D133" s="55">
        <v>22388</v>
      </c>
      <c r="E133" s="55">
        <v>22388</v>
      </c>
      <c r="F133" s="55">
        <f t="shared" si="12"/>
        <v>0</v>
      </c>
    </row>
    <row r="134" spans="1:7" x14ac:dyDescent="0.3">
      <c r="A134" s="41" t="s">
        <v>143</v>
      </c>
      <c r="B134" s="38" t="s">
        <v>146</v>
      </c>
      <c r="C134" s="55">
        <v>25637</v>
      </c>
      <c r="D134" s="55">
        <v>36890</v>
      </c>
      <c r="E134" s="55">
        <v>36890</v>
      </c>
      <c r="F134" s="55">
        <f t="shared" si="12"/>
        <v>0</v>
      </c>
      <c r="G134" s="38">
        <f>SUM(E129:E134)</f>
        <v>193454</v>
      </c>
    </row>
    <row r="135" spans="1:7" x14ac:dyDescent="0.3">
      <c r="A135" s="40" t="s">
        <v>87</v>
      </c>
      <c r="B135" s="56" t="s">
        <v>212</v>
      </c>
      <c r="C135" s="55">
        <v>44215</v>
      </c>
      <c r="D135" s="55">
        <v>44558</v>
      </c>
      <c r="E135" s="55">
        <v>46828</v>
      </c>
      <c r="F135" s="55">
        <f t="shared" si="12"/>
        <v>2270</v>
      </c>
    </row>
    <row r="136" spans="1:7" x14ac:dyDescent="0.3">
      <c r="A136" s="40" t="s">
        <v>87</v>
      </c>
      <c r="B136" s="38" t="s">
        <v>91</v>
      </c>
      <c r="C136" s="55">
        <v>44185</v>
      </c>
      <c r="D136" s="55">
        <v>43171</v>
      </c>
      <c r="E136" s="55">
        <v>46086</v>
      </c>
      <c r="F136" s="55">
        <f t="shared" si="12"/>
        <v>2915</v>
      </c>
    </row>
    <row r="137" spans="1:7" x14ac:dyDescent="0.3">
      <c r="A137" s="40" t="s">
        <v>87</v>
      </c>
      <c r="B137" s="38" t="s">
        <v>92</v>
      </c>
      <c r="C137" s="55">
        <v>39794</v>
      </c>
      <c r="D137" s="55">
        <v>41421</v>
      </c>
      <c r="E137" s="55">
        <v>41421</v>
      </c>
      <c r="F137" s="55">
        <f t="shared" si="12"/>
        <v>0</v>
      </c>
    </row>
    <row r="138" spans="1:7" x14ac:dyDescent="0.3">
      <c r="A138" s="40" t="s">
        <v>87</v>
      </c>
      <c r="B138" s="38" t="s">
        <v>90</v>
      </c>
      <c r="C138" s="55">
        <v>85011</v>
      </c>
      <c r="D138" s="55">
        <v>80378</v>
      </c>
      <c r="E138" s="55">
        <v>82316</v>
      </c>
      <c r="F138" s="55">
        <f t="shared" si="12"/>
        <v>1938</v>
      </c>
    </row>
    <row r="139" spans="1:7" x14ac:dyDescent="0.3">
      <c r="A139" s="41" t="s">
        <v>87</v>
      </c>
      <c r="B139" s="38" t="s">
        <v>226</v>
      </c>
      <c r="C139" s="55">
        <v>3410</v>
      </c>
      <c r="D139" s="55">
        <v>3410</v>
      </c>
      <c r="E139" s="55">
        <v>3410</v>
      </c>
      <c r="F139" s="55">
        <f t="shared" si="12"/>
        <v>0</v>
      </c>
    </row>
    <row r="140" spans="1:7" x14ac:dyDescent="0.3">
      <c r="A140" s="40" t="s">
        <v>87</v>
      </c>
      <c r="B140" s="38" t="s">
        <v>89</v>
      </c>
      <c r="C140" s="55">
        <v>184519</v>
      </c>
      <c r="D140" s="55">
        <v>188582</v>
      </c>
      <c r="E140" s="55">
        <v>179613</v>
      </c>
      <c r="F140" s="55">
        <f t="shared" si="12"/>
        <v>-8969</v>
      </c>
    </row>
    <row r="141" spans="1:7" x14ac:dyDescent="0.3">
      <c r="A141" s="40" t="s">
        <v>87</v>
      </c>
      <c r="B141" s="38" t="s">
        <v>213</v>
      </c>
      <c r="C141" s="55">
        <v>19326</v>
      </c>
      <c r="D141" s="55">
        <v>19595</v>
      </c>
      <c r="E141" s="55">
        <v>19595</v>
      </c>
      <c r="F141" s="55">
        <f t="shared" si="12"/>
        <v>0</v>
      </c>
    </row>
    <row r="142" spans="1:7" x14ac:dyDescent="0.3">
      <c r="A142" s="40" t="s">
        <v>87</v>
      </c>
      <c r="B142" s="38" t="s">
        <v>214</v>
      </c>
      <c r="C142" s="55">
        <v>26378</v>
      </c>
      <c r="D142" s="55">
        <v>26885</v>
      </c>
      <c r="E142" s="55">
        <v>26885</v>
      </c>
      <c r="F142" s="55">
        <f t="shared" si="12"/>
        <v>0</v>
      </c>
    </row>
    <row r="143" spans="1:7" x14ac:dyDescent="0.3">
      <c r="A143" s="40" t="s">
        <v>87</v>
      </c>
      <c r="B143" s="38" t="s">
        <v>215</v>
      </c>
      <c r="C143" s="55">
        <v>40831</v>
      </c>
      <c r="D143" s="55">
        <v>42042</v>
      </c>
      <c r="E143" s="55">
        <v>59042</v>
      </c>
      <c r="F143" s="55">
        <f t="shared" si="12"/>
        <v>17000</v>
      </c>
    </row>
    <row r="144" spans="1:7" x14ac:dyDescent="0.3">
      <c r="A144" s="40" t="s">
        <v>87</v>
      </c>
      <c r="B144" s="38" t="s">
        <v>88</v>
      </c>
      <c r="C144" s="55">
        <v>149514</v>
      </c>
      <c r="D144" s="55">
        <v>144674</v>
      </c>
      <c r="E144" s="55">
        <v>143624</v>
      </c>
      <c r="F144" s="55">
        <f t="shared" si="12"/>
        <v>-1050</v>
      </c>
    </row>
    <row r="145" spans="1:7" x14ac:dyDescent="0.3">
      <c r="A145" s="40" t="s">
        <v>87</v>
      </c>
      <c r="B145" s="38" t="s">
        <v>147</v>
      </c>
      <c r="C145" s="55">
        <v>7000</v>
      </c>
      <c r="D145" s="55">
        <v>7000</v>
      </c>
      <c r="E145" s="55">
        <v>7000</v>
      </c>
      <c r="F145" s="55">
        <f t="shared" si="12"/>
        <v>0</v>
      </c>
      <c r="G145" s="38">
        <f>SUM(E135:E145)</f>
        <v>655820</v>
      </c>
    </row>
    <row r="146" spans="1:7" x14ac:dyDescent="0.3">
      <c r="A146" s="40" t="s">
        <v>93</v>
      </c>
      <c r="B146" s="38" t="s">
        <v>216</v>
      </c>
      <c r="C146" s="55">
        <v>91230</v>
      </c>
      <c r="D146" s="55">
        <v>139030</v>
      </c>
      <c r="E146" s="55">
        <v>190530</v>
      </c>
      <c r="F146" s="55">
        <f t="shared" si="12"/>
        <v>51500</v>
      </c>
    </row>
    <row r="147" spans="1:7" x14ac:dyDescent="0.3">
      <c r="A147" s="40" t="s">
        <v>93</v>
      </c>
      <c r="B147" s="38" t="s">
        <v>217</v>
      </c>
      <c r="C147" s="55">
        <v>3000</v>
      </c>
      <c r="D147" s="55">
        <v>3000</v>
      </c>
      <c r="E147" s="55">
        <v>3000</v>
      </c>
      <c r="F147" s="55">
        <f t="shared" si="12"/>
        <v>0</v>
      </c>
    </row>
    <row r="148" spans="1:7" x14ac:dyDescent="0.3">
      <c r="A148" s="40" t="s">
        <v>93</v>
      </c>
      <c r="B148" s="38" t="s">
        <v>239</v>
      </c>
      <c r="C148" s="55">
        <v>4606</v>
      </c>
      <c r="D148" s="55">
        <v>4606</v>
      </c>
      <c r="E148" s="55">
        <v>4606</v>
      </c>
      <c r="F148" s="55">
        <f t="shared" si="12"/>
        <v>0</v>
      </c>
    </row>
    <row r="149" spans="1:7" x14ac:dyDescent="0.3">
      <c r="A149" s="40" t="s">
        <v>93</v>
      </c>
      <c r="B149" s="38" t="s">
        <v>218</v>
      </c>
      <c r="C149" s="55">
        <v>16786</v>
      </c>
      <c r="D149" s="55">
        <v>16686</v>
      </c>
      <c r="E149" s="55">
        <v>16686</v>
      </c>
      <c r="F149" s="55">
        <f t="shared" si="12"/>
        <v>0</v>
      </c>
      <c r="G149" s="38">
        <f>SUM(E146:E149)</f>
        <v>214822</v>
      </c>
    </row>
    <row r="150" spans="1:7" x14ac:dyDescent="0.3">
      <c r="A150" s="41" t="s">
        <v>230</v>
      </c>
      <c r="B150" s="38" t="s">
        <v>231</v>
      </c>
      <c r="C150" s="55">
        <v>30000</v>
      </c>
      <c r="D150" s="55">
        <v>30000</v>
      </c>
      <c r="E150" s="55">
        <v>38110</v>
      </c>
      <c r="F150" s="55">
        <f t="shared" si="12"/>
        <v>8110</v>
      </c>
    </row>
    <row r="151" spans="1:7" x14ac:dyDescent="0.3">
      <c r="A151" s="40" t="s">
        <v>94</v>
      </c>
      <c r="B151" s="38" t="s">
        <v>219</v>
      </c>
      <c r="C151" s="55">
        <v>18696</v>
      </c>
      <c r="D151" s="55">
        <v>20302</v>
      </c>
      <c r="E151" s="55">
        <v>20302</v>
      </c>
      <c r="F151" s="55">
        <f t="shared" si="12"/>
        <v>0</v>
      </c>
    </row>
    <row r="152" spans="1:7" x14ac:dyDescent="0.3">
      <c r="A152" s="45" t="s">
        <v>95</v>
      </c>
      <c r="B152" s="58" t="s">
        <v>96</v>
      </c>
      <c r="C152" s="86">
        <v>4800</v>
      </c>
      <c r="D152" s="86">
        <v>4800</v>
      </c>
      <c r="E152" s="55">
        <v>4800</v>
      </c>
      <c r="F152" s="55">
        <f t="shared" si="12"/>
        <v>0</v>
      </c>
    </row>
    <row r="153" spans="1:7" x14ac:dyDescent="0.3">
      <c r="A153" s="47" t="s">
        <v>135</v>
      </c>
      <c r="B153" s="53" t="s">
        <v>136</v>
      </c>
      <c r="C153" s="80">
        <f>SUM(C154:C176)</f>
        <v>6161179</v>
      </c>
      <c r="D153" s="80">
        <f>SUM(D154:D176)</f>
        <v>6220893</v>
      </c>
      <c r="E153" s="80">
        <f>SUM(E154:E176)</f>
        <v>6257144</v>
      </c>
      <c r="F153" s="80">
        <f>SUM(F154:F176)</f>
        <v>36251</v>
      </c>
    </row>
    <row r="154" spans="1:7" x14ac:dyDescent="0.3">
      <c r="A154" s="37" t="s">
        <v>97</v>
      </c>
      <c r="B154" s="38" t="s">
        <v>220</v>
      </c>
      <c r="C154" s="55">
        <v>403589</v>
      </c>
      <c r="D154" s="55">
        <v>398348</v>
      </c>
      <c r="E154" s="55">
        <v>407350</v>
      </c>
      <c r="F154" s="55">
        <f t="shared" ref="F154:F176" si="13">E154-D154</f>
        <v>9002</v>
      </c>
    </row>
    <row r="155" spans="1:7" x14ac:dyDescent="0.3">
      <c r="A155" s="40" t="s">
        <v>97</v>
      </c>
      <c r="B155" s="42" t="s">
        <v>221</v>
      </c>
      <c r="C155" s="55">
        <v>611107</v>
      </c>
      <c r="D155" s="55">
        <v>609607</v>
      </c>
      <c r="E155" s="55">
        <v>621428</v>
      </c>
      <c r="F155" s="55">
        <f t="shared" si="13"/>
        <v>11821</v>
      </c>
    </row>
    <row r="156" spans="1:7" x14ac:dyDescent="0.3">
      <c r="A156" s="40" t="s">
        <v>97</v>
      </c>
      <c r="B156" s="42" t="s">
        <v>222</v>
      </c>
      <c r="C156" s="55">
        <v>155716</v>
      </c>
      <c r="D156" s="55">
        <v>155466</v>
      </c>
      <c r="E156" s="55">
        <v>155466</v>
      </c>
      <c r="F156" s="55">
        <f t="shared" si="13"/>
        <v>0</v>
      </c>
    </row>
    <row r="157" spans="1:7" x14ac:dyDescent="0.3">
      <c r="A157" s="40" t="s">
        <v>97</v>
      </c>
      <c r="B157" s="42" t="s">
        <v>223</v>
      </c>
      <c r="C157" s="55">
        <v>94392</v>
      </c>
      <c r="D157" s="55">
        <v>94122</v>
      </c>
      <c r="E157" s="55">
        <v>94122</v>
      </c>
      <c r="F157" s="55">
        <f t="shared" si="13"/>
        <v>0</v>
      </c>
    </row>
    <row r="158" spans="1:7" x14ac:dyDescent="0.3">
      <c r="A158" s="40" t="s">
        <v>97</v>
      </c>
      <c r="B158" s="42" t="s">
        <v>224</v>
      </c>
      <c r="C158" s="55">
        <v>97794</v>
      </c>
      <c r="D158" s="55">
        <v>127549</v>
      </c>
      <c r="E158" s="55">
        <v>127549</v>
      </c>
      <c r="F158" s="55">
        <f t="shared" si="13"/>
        <v>0</v>
      </c>
    </row>
    <row r="159" spans="1:7" x14ac:dyDescent="0.3">
      <c r="A159" s="40" t="s">
        <v>97</v>
      </c>
      <c r="B159" s="38" t="s">
        <v>137</v>
      </c>
      <c r="C159" s="55">
        <v>113700</v>
      </c>
      <c r="D159" s="55">
        <v>122900</v>
      </c>
      <c r="E159" s="55">
        <v>122900</v>
      </c>
      <c r="F159" s="55">
        <f t="shared" si="13"/>
        <v>0</v>
      </c>
      <c r="G159" s="38">
        <f>SUM(E154:E159)</f>
        <v>1528815</v>
      </c>
    </row>
    <row r="160" spans="1:7" x14ac:dyDescent="0.3">
      <c r="A160" s="41" t="s">
        <v>98</v>
      </c>
      <c r="B160" s="42" t="s">
        <v>99</v>
      </c>
      <c r="C160" s="55">
        <v>567537</v>
      </c>
      <c r="D160" s="55">
        <v>571699</v>
      </c>
      <c r="E160" s="55">
        <v>581002</v>
      </c>
      <c r="F160" s="55">
        <f t="shared" si="13"/>
        <v>9303</v>
      </c>
    </row>
    <row r="161" spans="1:7" x14ac:dyDescent="0.3">
      <c r="A161" s="41" t="s">
        <v>98</v>
      </c>
      <c r="B161" s="42" t="s">
        <v>148</v>
      </c>
      <c r="C161" s="55">
        <v>317465</v>
      </c>
      <c r="D161" s="55">
        <v>319380</v>
      </c>
      <c r="E161" s="55">
        <v>321692</v>
      </c>
      <c r="F161" s="55">
        <f t="shared" si="13"/>
        <v>2312</v>
      </c>
    </row>
    <row r="162" spans="1:7" x14ac:dyDescent="0.3">
      <c r="A162" s="41" t="s">
        <v>98</v>
      </c>
      <c r="B162" s="42" t="s">
        <v>186</v>
      </c>
      <c r="C162" s="55">
        <v>93500</v>
      </c>
      <c r="D162" s="55">
        <v>93500</v>
      </c>
      <c r="E162" s="55">
        <v>93500</v>
      </c>
      <c r="F162" s="55">
        <f t="shared" si="13"/>
        <v>0</v>
      </c>
    </row>
    <row r="163" spans="1:7" x14ac:dyDescent="0.3">
      <c r="A163" s="40" t="s">
        <v>98</v>
      </c>
      <c r="B163" s="38" t="s">
        <v>149</v>
      </c>
      <c r="C163" s="55">
        <v>1122037</v>
      </c>
      <c r="D163" s="55">
        <v>1152489</v>
      </c>
      <c r="E163" s="55">
        <v>1178274</v>
      </c>
      <c r="F163" s="55">
        <f t="shared" si="13"/>
        <v>25785</v>
      </c>
    </row>
    <row r="164" spans="1:7" x14ac:dyDescent="0.3">
      <c r="A164" s="40" t="s">
        <v>98</v>
      </c>
      <c r="B164" s="42" t="s">
        <v>150</v>
      </c>
      <c r="C164" s="55">
        <v>1512077</v>
      </c>
      <c r="D164" s="55">
        <v>1521554</v>
      </c>
      <c r="E164" s="55">
        <v>1496405</v>
      </c>
      <c r="F164" s="55">
        <f t="shared" si="13"/>
        <v>-25149</v>
      </c>
      <c r="G164" s="38">
        <f>SUM(E160:E164)</f>
        <v>3670873</v>
      </c>
    </row>
    <row r="165" spans="1:7" x14ac:dyDescent="0.3">
      <c r="A165" s="40" t="s">
        <v>100</v>
      </c>
      <c r="B165" s="38" t="s">
        <v>101</v>
      </c>
      <c r="C165" s="55">
        <v>50501</v>
      </c>
      <c r="D165" s="55">
        <v>52229</v>
      </c>
      <c r="E165" s="55">
        <v>52229</v>
      </c>
      <c r="F165" s="55">
        <f t="shared" si="13"/>
        <v>0</v>
      </c>
    </row>
    <row r="166" spans="1:7" x14ac:dyDescent="0.3">
      <c r="A166" s="40" t="s">
        <v>102</v>
      </c>
      <c r="B166" s="38" t="s">
        <v>103</v>
      </c>
      <c r="C166" s="55">
        <v>157403</v>
      </c>
      <c r="D166" s="55">
        <v>157403</v>
      </c>
      <c r="E166" s="55">
        <v>157403</v>
      </c>
      <c r="F166" s="55">
        <f t="shared" si="13"/>
        <v>0</v>
      </c>
    </row>
    <row r="167" spans="1:7" x14ac:dyDescent="0.3">
      <c r="A167" s="40" t="s">
        <v>102</v>
      </c>
      <c r="B167" s="42" t="s">
        <v>104</v>
      </c>
      <c r="C167" s="55">
        <v>172942</v>
      </c>
      <c r="D167" s="55">
        <v>171942</v>
      </c>
      <c r="E167" s="55">
        <v>171942</v>
      </c>
      <c r="F167" s="55">
        <f t="shared" si="13"/>
        <v>0</v>
      </c>
    </row>
    <row r="168" spans="1:7" x14ac:dyDescent="0.3">
      <c r="A168" s="57" t="s">
        <v>102</v>
      </c>
      <c r="B168" s="42" t="s">
        <v>227</v>
      </c>
      <c r="C168" s="55">
        <v>229733</v>
      </c>
      <c r="D168" s="55">
        <v>229733</v>
      </c>
      <c r="E168" s="55">
        <v>229733</v>
      </c>
      <c r="F168" s="55">
        <f t="shared" si="13"/>
        <v>0</v>
      </c>
    </row>
    <row r="169" spans="1:7" x14ac:dyDescent="0.3">
      <c r="A169" s="40" t="s">
        <v>102</v>
      </c>
      <c r="B169" s="42" t="s">
        <v>191</v>
      </c>
      <c r="C169" s="55">
        <v>10000</v>
      </c>
      <c r="D169" s="55">
        <v>10000</v>
      </c>
      <c r="E169" s="55">
        <v>10000</v>
      </c>
      <c r="F169" s="55">
        <f t="shared" si="13"/>
        <v>0</v>
      </c>
      <c r="G169" s="38">
        <f>SUM(E166:E169)</f>
        <v>569078</v>
      </c>
    </row>
    <row r="170" spans="1:7" x14ac:dyDescent="0.3">
      <c r="A170" s="40" t="s">
        <v>105</v>
      </c>
      <c r="B170" s="42" t="s">
        <v>187</v>
      </c>
      <c r="C170" s="55">
        <v>108200</v>
      </c>
      <c r="D170" s="55">
        <v>89636</v>
      </c>
      <c r="E170" s="55">
        <v>89636</v>
      </c>
      <c r="F170" s="55">
        <f t="shared" si="13"/>
        <v>0</v>
      </c>
    </row>
    <row r="171" spans="1:7" x14ac:dyDescent="0.3">
      <c r="A171" s="40" t="s">
        <v>106</v>
      </c>
      <c r="B171" s="42" t="s">
        <v>200</v>
      </c>
      <c r="C171" s="55">
        <v>110400</v>
      </c>
      <c r="D171" s="55">
        <v>110400</v>
      </c>
      <c r="E171" s="55">
        <v>110400</v>
      </c>
      <c r="F171" s="55">
        <f t="shared" si="13"/>
        <v>0</v>
      </c>
    </row>
    <row r="172" spans="1:7" x14ac:dyDescent="0.3">
      <c r="A172" s="40" t="s">
        <v>106</v>
      </c>
      <c r="B172" s="42" t="s">
        <v>201</v>
      </c>
      <c r="C172" s="55">
        <v>117925</v>
      </c>
      <c r="D172" s="55">
        <v>117925</v>
      </c>
      <c r="E172" s="55">
        <v>117925</v>
      </c>
      <c r="F172" s="55">
        <f t="shared" si="13"/>
        <v>0</v>
      </c>
    </row>
    <row r="173" spans="1:7" x14ac:dyDescent="0.3">
      <c r="A173" s="40" t="s">
        <v>106</v>
      </c>
      <c r="B173" s="42" t="s">
        <v>202</v>
      </c>
      <c r="C173" s="55">
        <v>44646</v>
      </c>
      <c r="D173" s="55">
        <v>44646</v>
      </c>
      <c r="E173" s="55">
        <v>47823</v>
      </c>
      <c r="F173" s="55">
        <f t="shared" si="13"/>
        <v>3177</v>
      </c>
    </row>
    <row r="174" spans="1:7" x14ac:dyDescent="0.3">
      <c r="A174" s="40" t="s">
        <v>106</v>
      </c>
      <c r="B174" s="42" t="s">
        <v>203</v>
      </c>
      <c r="C174" s="55">
        <v>24358</v>
      </c>
      <c r="D174" s="55">
        <v>24208</v>
      </c>
      <c r="E174" s="55">
        <v>24208</v>
      </c>
      <c r="F174" s="55">
        <f t="shared" si="13"/>
        <v>0</v>
      </c>
      <c r="G174" s="38">
        <f>SUM(E171:E174)</f>
        <v>300356</v>
      </c>
    </row>
    <row r="175" spans="1:7" x14ac:dyDescent="0.3">
      <c r="A175" s="40" t="s">
        <v>107</v>
      </c>
      <c r="B175" s="42" t="s">
        <v>151</v>
      </c>
      <c r="C175" s="55">
        <v>33819</v>
      </c>
      <c r="D175" s="55">
        <v>33819</v>
      </c>
      <c r="E175" s="55">
        <v>33819</v>
      </c>
      <c r="F175" s="55">
        <f t="shared" si="13"/>
        <v>0</v>
      </c>
    </row>
    <row r="176" spans="1:7" x14ac:dyDescent="0.3">
      <c r="A176" s="41" t="s">
        <v>152</v>
      </c>
      <c r="B176" s="42" t="s">
        <v>153</v>
      </c>
      <c r="C176" s="55">
        <v>12338</v>
      </c>
      <c r="D176" s="55">
        <v>12338</v>
      </c>
      <c r="E176" s="55">
        <v>12338</v>
      </c>
      <c r="F176" s="55">
        <f t="shared" si="13"/>
        <v>0</v>
      </c>
    </row>
    <row r="177" spans="1:7" x14ac:dyDescent="0.3">
      <c r="A177" s="47" t="s">
        <v>48</v>
      </c>
      <c r="B177" s="53" t="s">
        <v>138</v>
      </c>
      <c r="C177" s="49">
        <f>SUM(C178:C188)</f>
        <v>2792662</v>
      </c>
      <c r="D177" s="49">
        <f>SUM(D178:D188)</f>
        <v>2773052</v>
      </c>
      <c r="E177" s="49">
        <f>SUM(E178:E188)</f>
        <v>2792277</v>
      </c>
      <c r="F177" s="49">
        <f>SUM(F178:F188)</f>
        <v>19225</v>
      </c>
    </row>
    <row r="178" spans="1:7" x14ac:dyDescent="0.3">
      <c r="A178" s="40" t="s">
        <v>109</v>
      </c>
      <c r="B178" s="38" t="s">
        <v>108</v>
      </c>
      <c r="C178" s="39">
        <v>60100</v>
      </c>
      <c r="D178" s="39">
        <v>64600</v>
      </c>
      <c r="E178" s="39">
        <v>64600</v>
      </c>
      <c r="F178" s="39">
        <f t="shared" ref="F178:F188" si="14">E178-D178</f>
        <v>0</v>
      </c>
    </row>
    <row r="179" spans="1:7" x14ac:dyDescent="0.3">
      <c r="A179" s="41" t="s">
        <v>109</v>
      </c>
      <c r="B179" s="38" t="s">
        <v>228</v>
      </c>
      <c r="C179" s="39">
        <v>22451</v>
      </c>
      <c r="D179" s="39">
        <v>22451</v>
      </c>
      <c r="E179" s="39">
        <v>22451</v>
      </c>
      <c r="F179" s="39">
        <f t="shared" si="14"/>
        <v>0</v>
      </c>
    </row>
    <row r="180" spans="1:7" x14ac:dyDescent="0.3">
      <c r="A180" s="40" t="s">
        <v>110</v>
      </c>
      <c r="B180" s="38" t="s">
        <v>154</v>
      </c>
      <c r="C180" s="39">
        <v>289893</v>
      </c>
      <c r="D180" s="39">
        <v>279483</v>
      </c>
      <c r="E180" s="39">
        <v>247208</v>
      </c>
      <c r="F180" s="39">
        <f t="shared" si="14"/>
        <v>-32275</v>
      </c>
    </row>
    <row r="181" spans="1:7" x14ac:dyDescent="0.3">
      <c r="A181" s="40" t="s">
        <v>110</v>
      </c>
      <c r="B181" s="42" t="s">
        <v>234</v>
      </c>
      <c r="C181" s="39">
        <v>1543452</v>
      </c>
      <c r="D181" s="39">
        <v>1543452</v>
      </c>
      <c r="E181" s="39">
        <v>1573522</v>
      </c>
      <c r="F181" s="39">
        <f t="shared" si="14"/>
        <v>30070</v>
      </c>
    </row>
    <row r="182" spans="1:7" x14ac:dyDescent="0.3">
      <c r="A182" s="40" t="s">
        <v>110</v>
      </c>
      <c r="B182" s="42" t="s">
        <v>192</v>
      </c>
      <c r="C182" s="39">
        <v>251000</v>
      </c>
      <c r="D182" s="39">
        <v>229500</v>
      </c>
      <c r="E182" s="39">
        <v>229500</v>
      </c>
      <c r="F182" s="39">
        <f t="shared" si="14"/>
        <v>0</v>
      </c>
    </row>
    <row r="183" spans="1:7" x14ac:dyDescent="0.3">
      <c r="A183" s="41" t="s">
        <v>110</v>
      </c>
      <c r="B183" s="42" t="s">
        <v>233</v>
      </c>
      <c r="C183" s="39">
        <v>11150</v>
      </c>
      <c r="D183" s="39">
        <v>11150</v>
      </c>
      <c r="E183" s="39">
        <v>12150</v>
      </c>
      <c r="F183" s="39">
        <f t="shared" si="14"/>
        <v>1000</v>
      </c>
      <c r="G183" s="38">
        <f>SUM(E180:E183)</f>
        <v>2062380</v>
      </c>
    </row>
    <row r="184" spans="1:7" x14ac:dyDescent="0.3">
      <c r="A184" s="41" t="s">
        <v>155</v>
      </c>
      <c r="B184" s="42" t="s">
        <v>188</v>
      </c>
      <c r="C184" s="39">
        <v>20250</v>
      </c>
      <c r="D184" s="39">
        <v>20250</v>
      </c>
      <c r="E184" s="39">
        <v>20250</v>
      </c>
      <c r="F184" s="39">
        <f t="shared" si="14"/>
        <v>0</v>
      </c>
    </row>
    <row r="185" spans="1:7" x14ac:dyDescent="0.3">
      <c r="A185" s="41" t="s">
        <v>156</v>
      </c>
      <c r="B185" s="42" t="s">
        <v>229</v>
      </c>
      <c r="C185" s="55">
        <v>90462</v>
      </c>
      <c r="D185" s="55">
        <v>90462</v>
      </c>
      <c r="E185" s="55">
        <v>98147</v>
      </c>
      <c r="F185" s="39">
        <f t="shared" si="14"/>
        <v>7685</v>
      </c>
    </row>
    <row r="186" spans="1:7" x14ac:dyDescent="0.3">
      <c r="A186" s="40" t="s">
        <v>111</v>
      </c>
      <c r="B186" s="38" t="s">
        <v>112</v>
      </c>
      <c r="C186" s="39">
        <v>391754</v>
      </c>
      <c r="D186" s="39">
        <v>399554</v>
      </c>
      <c r="E186" s="39">
        <v>396554</v>
      </c>
      <c r="F186" s="39">
        <f t="shared" si="14"/>
        <v>-3000</v>
      </c>
    </row>
    <row r="187" spans="1:7" x14ac:dyDescent="0.3">
      <c r="A187" s="40" t="s">
        <v>114</v>
      </c>
      <c r="B187" s="38" t="s">
        <v>113</v>
      </c>
      <c r="C187" s="39">
        <v>93700</v>
      </c>
      <c r="D187" s="39">
        <v>93700</v>
      </c>
      <c r="E187" s="39">
        <v>109445</v>
      </c>
      <c r="F187" s="39">
        <f t="shared" si="14"/>
        <v>15745</v>
      </c>
    </row>
    <row r="188" spans="1:7" x14ac:dyDescent="0.3">
      <c r="A188" s="54" t="s">
        <v>115</v>
      </c>
      <c r="B188" s="58" t="s">
        <v>139</v>
      </c>
      <c r="C188" s="39">
        <v>18450</v>
      </c>
      <c r="D188" s="39">
        <v>18450</v>
      </c>
      <c r="E188" s="39">
        <v>18450</v>
      </c>
      <c r="F188" s="39">
        <f t="shared" si="14"/>
        <v>0</v>
      </c>
    </row>
    <row r="189" spans="1:7" ht="19.5" thickBot="1" x14ac:dyDescent="0.35">
      <c r="A189" s="167" t="s">
        <v>157</v>
      </c>
      <c r="B189" s="168"/>
      <c r="C189" s="59">
        <f>C66+C74+C77+C86+C94+C109+C115+C153+C177</f>
        <v>14536602</v>
      </c>
      <c r="D189" s="59">
        <f>D66+D74+D77+D86+D94+D109+D115+D153+D177</f>
        <v>14751432</v>
      </c>
      <c r="E189" s="59">
        <f>E66+E74+E77+E86+E94+E109+E115+E153+E177</f>
        <v>14877619</v>
      </c>
      <c r="F189" s="59">
        <f>F66+F74+F77+F86+F94+F109+F115+F153+F177</f>
        <v>126187</v>
      </c>
      <c r="G189" s="38">
        <f>G29-F189</f>
        <v>0</v>
      </c>
    </row>
    <row r="190" spans="1:7" x14ac:dyDescent="0.3">
      <c r="C190" s="85"/>
    </row>
    <row r="192" spans="1:7" ht="1.5" customHeight="1" x14ac:dyDescent="0.3"/>
  </sheetData>
  <mergeCells count="3">
    <mergeCell ref="A65:B65"/>
    <mergeCell ref="A189:B189"/>
    <mergeCell ref="A4:B4"/>
  </mergeCells>
  <phoneticPr fontId="18" type="noConversion"/>
  <pageMargins left="0.7" right="0.7" top="0.75" bottom="0.75" header="0.3" footer="0.3"/>
  <pageSetup paperSize="9" scale="53" fitToHeight="0" orientation="portrait" r:id="rId1"/>
  <headerFooter differentOddEven="1" differentFirst="1">
    <firstHeader>&amp;RLisa
Mulgi Vallavolikogu
18. veebruar 2021. a.
määrusele nr.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06"/>
  <sheetViews>
    <sheetView zoomScale="98" zoomScaleNormal="98" workbookViewId="0">
      <selection activeCell="K14" sqref="K14"/>
    </sheetView>
  </sheetViews>
  <sheetFormatPr defaultRowHeight="15" x14ac:dyDescent="0.25"/>
  <cols>
    <col min="1" max="1" width="3.5703125" customWidth="1"/>
    <col min="2" max="2" width="4.42578125" customWidth="1"/>
    <col min="3" max="3" width="26.140625" customWidth="1"/>
    <col min="4" max="4" width="18.140625" customWidth="1"/>
    <col min="5" max="5" width="11.5703125" customWidth="1"/>
    <col min="6" max="6" width="10.5703125" customWidth="1"/>
    <col min="7" max="7" width="13.28515625" customWidth="1"/>
    <col min="10" max="10" width="11.42578125" customWidth="1"/>
    <col min="11" max="11" width="10.7109375" customWidth="1"/>
    <col min="12" max="12" width="12" customWidth="1"/>
    <col min="13" max="13" width="11.7109375" customWidth="1"/>
    <col min="14" max="14" width="11.5703125" customWidth="1"/>
  </cols>
  <sheetData>
    <row r="1" spans="1:17" ht="77.25" x14ac:dyDescent="0.25">
      <c r="A1" s="123" t="s">
        <v>241</v>
      </c>
      <c r="B1" s="123" t="s">
        <v>242</v>
      </c>
      <c r="C1" s="123" t="s">
        <v>243</v>
      </c>
      <c r="D1" s="124" t="s">
        <v>289</v>
      </c>
      <c r="E1" s="125" t="s">
        <v>290</v>
      </c>
      <c r="F1" s="91"/>
      <c r="G1" s="91"/>
      <c r="H1" s="91"/>
      <c r="I1" s="91"/>
      <c r="J1" s="92"/>
      <c r="K1" s="91"/>
      <c r="L1" s="91"/>
      <c r="M1" s="91"/>
      <c r="N1" s="91"/>
      <c r="O1" s="91"/>
      <c r="P1" s="91"/>
      <c r="Q1" s="91"/>
    </row>
    <row r="2" spans="1:17" ht="15.75" x14ac:dyDescent="0.25">
      <c r="A2" s="126"/>
      <c r="B2" s="126"/>
      <c r="C2" s="126"/>
      <c r="D2" s="126" t="s">
        <v>244</v>
      </c>
      <c r="E2" s="127">
        <v>9720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x14ac:dyDescent="0.25">
      <c r="A3" s="128" t="s">
        <v>247</v>
      </c>
      <c r="B3" s="128"/>
      <c r="C3" s="128"/>
      <c r="D3" s="128"/>
      <c r="E3" s="129">
        <v>1690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17" x14ac:dyDescent="0.25">
      <c r="A4" s="130"/>
      <c r="B4" s="130" t="s">
        <v>245</v>
      </c>
      <c r="C4" s="130"/>
      <c r="D4" s="130"/>
      <c r="E4" s="131">
        <v>1690</v>
      </c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1:17" x14ac:dyDescent="0.25">
      <c r="A5" s="124"/>
      <c r="B5" s="124"/>
      <c r="C5" s="124" t="s">
        <v>291</v>
      </c>
      <c r="D5" s="124"/>
      <c r="E5" s="132">
        <v>1690</v>
      </c>
      <c r="F5" t="s">
        <v>293</v>
      </c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1:17" s="134" customFormat="1" x14ac:dyDescent="0.25">
      <c r="A6" s="128" t="s">
        <v>308</v>
      </c>
      <c r="B6" s="128"/>
      <c r="C6" s="128"/>
      <c r="D6" s="128"/>
      <c r="E6" s="129">
        <v>2030</v>
      </c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</row>
    <row r="7" spans="1:17" s="134" customFormat="1" x14ac:dyDescent="0.25">
      <c r="A7" s="130"/>
      <c r="B7" s="130" t="s">
        <v>245</v>
      </c>
      <c r="C7" s="130"/>
      <c r="D7" s="130"/>
      <c r="E7" s="131">
        <v>2030</v>
      </c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</row>
    <row r="8" spans="1:17" s="134" customFormat="1" x14ac:dyDescent="0.25">
      <c r="A8" s="124"/>
      <c r="B8" s="124"/>
      <c r="C8" s="124" t="s">
        <v>291</v>
      </c>
      <c r="D8" s="124"/>
      <c r="E8" s="132">
        <v>2030</v>
      </c>
      <c r="F8" s="134" t="s">
        <v>293</v>
      </c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spans="1:17" x14ac:dyDescent="0.25">
      <c r="A9" s="128" t="s">
        <v>99</v>
      </c>
      <c r="B9" s="128"/>
      <c r="C9" s="128"/>
      <c r="D9" s="128"/>
      <c r="E9" s="129">
        <v>6000</v>
      </c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</row>
    <row r="10" spans="1:17" x14ac:dyDescent="0.25">
      <c r="A10" s="130"/>
      <c r="B10" s="130" t="s">
        <v>245</v>
      </c>
      <c r="C10" s="130"/>
      <c r="D10" s="130"/>
      <c r="E10" s="131">
        <v>6000</v>
      </c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</row>
    <row r="11" spans="1:17" x14ac:dyDescent="0.25">
      <c r="A11" s="124"/>
      <c r="B11" s="124"/>
      <c r="C11" s="124" t="s">
        <v>292</v>
      </c>
      <c r="D11" s="124"/>
      <c r="E11" s="132">
        <v>6000</v>
      </c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</row>
    <row r="12" spans="1:17" x14ac:dyDescent="0.25">
      <c r="A12" s="124"/>
      <c r="B12" s="124"/>
      <c r="C12" s="124"/>
      <c r="D12" s="132"/>
      <c r="E12" s="91"/>
      <c r="F12" s="91"/>
      <c r="G12" s="91"/>
      <c r="H12" s="91"/>
      <c r="I12" s="91"/>
      <c r="J12" s="91"/>
      <c r="K12" s="93"/>
      <c r="L12" s="91"/>
      <c r="M12" s="91"/>
      <c r="N12" s="91"/>
      <c r="O12" s="91"/>
      <c r="P12" s="91"/>
      <c r="Q12" s="91"/>
    </row>
    <row r="13" spans="1:17" x14ac:dyDescent="0.25">
      <c r="A13" s="128"/>
      <c r="B13" s="128"/>
      <c r="C13" s="128"/>
      <c r="D13" s="129"/>
      <c r="E13" s="91"/>
      <c r="F13" s="91"/>
      <c r="G13" s="91"/>
      <c r="H13" s="91"/>
      <c r="I13" s="91"/>
      <c r="J13" s="91"/>
      <c r="K13" s="93"/>
      <c r="L13" s="91"/>
      <c r="M13" s="91"/>
      <c r="N13" s="91"/>
      <c r="O13" s="91"/>
      <c r="P13" s="91"/>
      <c r="Q13" s="91"/>
    </row>
    <row r="14" spans="1:17" x14ac:dyDescent="0.25">
      <c r="A14" s="130"/>
      <c r="B14" s="130"/>
      <c r="C14" s="130"/>
      <c r="D14" s="13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</row>
    <row r="15" spans="1:17" x14ac:dyDescent="0.25">
      <c r="A15" s="124"/>
      <c r="B15" s="124"/>
      <c r="C15" s="124"/>
      <c r="D15" s="132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</row>
    <row r="16" spans="1:17" x14ac:dyDescent="0.25">
      <c r="A16" s="128"/>
      <c r="B16" s="128"/>
      <c r="C16" s="128"/>
      <c r="D16" s="129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1:17" x14ac:dyDescent="0.25">
      <c r="A17" s="130"/>
      <c r="B17" s="130"/>
      <c r="C17" s="130"/>
      <c r="D17" s="131"/>
      <c r="E17" s="91"/>
      <c r="F17" s="90"/>
      <c r="G17" s="91"/>
      <c r="H17" s="91"/>
      <c r="I17" s="91"/>
      <c r="J17" s="91"/>
      <c r="K17" s="90"/>
      <c r="L17" s="91"/>
      <c r="M17" s="91"/>
      <c r="N17" s="91"/>
      <c r="O17" s="91"/>
      <c r="P17" s="91"/>
      <c r="Q17" s="91"/>
    </row>
    <row r="18" spans="1:17" x14ac:dyDescent="0.25">
      <c r="A18" s="124"/>
      <c r="B18" s="124"/>
      <c r="C18" s="124"/>
      <c r="D18" s="132"/>
      <c r="E18" s="91"/>
      <c r="F18" s="90"/>
      <c r="G18" s="91"/>
      <c r="H18" s="91"/>
      <c r="I18" s="91"/>
      <c r="J18" s="91"/>
      <c r="K18" s="90"/>
      <c r="L18" s="91"/>
      <c r="M18" s="91"/>
      <c r="N18" s="91"/>
      <c r="O18" s="91"/>
      <c r="P18" s="91"/>
      <c r="Q18" s="91"/>
    </row>
    <row r="19" spans="1:17" x14ac:dyDescent="0.25">
      <c r="A19" s="128"/>
      <c r="B19" s="128"/>
      <c r="C19" s="128"/>
      <c r="D19" s="129"/>
      <c r="E19" s="91"/>
      <c r="F19" s="90"/>
      <c r="G19" s="90"/>
      <c r="H19" s="91"/>
      <c r="I19" s="91"/>
      <c r="J19" s="91"/>
      <c r="K19" s="90"/>
      <c r="L19" s="91"/>
      <c r="M19" s="91"/>
      <c r="N19" s="91"/>
      <c r="O19" s="91"/>
      <c r="P19" s="91"/>
      <c r="Q19" s="91"/>
    </row>
    <row r="20" spans="1:17" x14ac:dyDescent="0.25">
      <c r="A20" s="130"/>
      <c r="B20" s="130"/>
      <c r="C20" s="130"/>
      <c r="D20" s="131"/>
      <c r="E20" s="91"/>
      <c r="F20" s="90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1:17" x14ac:dyDescent="0.25">
      <c r="A21" s="124"/>
      <c r="B21" s="124"/>
      <c r="C21" s="124"/>
      <c r="D21" s="132"/>
      <c r="E21" s="91"/>
      <c r="F21" s="90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1:17" x14ac:dyDescent="0.25">
      <c r="A22" s="124"/>
      <c r="B22" s="124"/>
      <c r="C22" s="124"/>
      <c r="D22" s="132"/>
      <c r="E22" s="94"/>
      <c r="F22" s="94"/>
      <c r="G22" s="94"/>
      <c r="H22" s="94"/>
      <c r="I22" s="94"/>
      <c r="J22" s="94"/>
      <c r="K22" s="91"/>
      <c r="L22" s="91"/>
      <c r="M22" s="91"/>
      <c r="N22" s="91"/>
      <c r="O22" s="91"/>
      <c r="P22" s="91"/>
      <c r="Q22" s="91"/>
    </row>
    <row r="23" spans="1:17" x14ac:dyDescent="0.25">
      <c r="A23" s="128"/>
      <c r="B23" s="128"/>
      <c r="C23" s="128"/>
      <c r="D23" s="129"/>
      <c r="E23" s="95"/>
      <c r="F23" s="95"/>
      <c r="G23" s="95"/>
      <c r="H23" s="95"/>
      <c r="I23" s="95"/>
      <c r="J23" s="95"/>
      <c r="K23" s="91"/>
      <c r="L23" s="91"/>
      <c r="M23" s="91"/>
      <c r="N23" s="91"/>
      <c r="O23" s="91"/>
      <c r="P23" s="91"/>
      <c r="Q23" s="91"/>
    </row>
    <row r="24" spans="1:17" x14ac:dyDescent="0.25">
      <c r="A24" s="130"/>
      <c r="B24" s="130"/>
      <c r="C24" s="130"/>
      <c r="D24" s="131"/>
      <c r="E24" s="96"/>
      <c r="F24" s="96"/>
      <c r="G24" s="97"/>
      <c r="H24" s="97"/>
      <c r="I24" s="98"/>
      <c r="J24" s="98"/>
      <c r="K24" s="91"/>
      <c r="L24" s="91"/>
      <c r="M24" s="91"/>
      <c r="N24" s="91"/>
      <c r="O24" s="91"/>
      <c r="P24" s="91"/>
      <c r="Q24" s="91"/>
    </row>
    <row r="25" spans="1:17" x14ac:dyDescent="0.25">
      <c r="A25" s="124"/>
      <c r="B25" s="124"/>
      <c r="C25" s="124"/>
      <c r="D25" s="132"/>
      <c r="E25" s="133"/>
      <c r="F25" s="96"/>
      <c r="G25" s="99"/>
      <c r="H25" s="97"/>
      <c r="I25" s="98"/>
      <c r="J25" s="98"/>
      <c r="K25" s="91"/>
      <c r="L25" s="93"/>
      <c r="M25" s="93"/>
      <c r="N25" s="91"/>
      <c r="O25" s="91"/>
      <c r="P25" s="91"/>
      <c r="Q25" s="91"/>
    </row>
    <row r="26" spans="1:17" x14ac:dyDescent="0.25">
      <c r="A26" s="128"/>
      <c r="B26" s="128"/>
      <c r="C26" s="128"/>
      <c r="D26" s="129"/>
      <c r="E26" s="96"/>
      <c r="F26" s="96"/>
      <c r="G26" s="100"/>
      <c r="H26" s="97"/>
      <c r="I26" s="98"/>
      <c r="J26" s="98"/>
      <c r="K26" s="91"/>
      <c r="L26" s="91"/>
      <c r="M26" s="91"/>
      <c r="N26" s="91"/>
      <c r="O26" s="91"/>
      <c r="P26" s="91"/>
      <c r="Q26" s="91"/>
    </row>
    <row r="27" spans="1:17" x14ac:dyDescent="0.25">
      <c r="A27" s="130"/>
      <c r="B27" s="130"/>
      <c r="C27" s="130"/>
      <c r="D27" s="131"/>
      <c r="E27" s="96"/>
      <c r="F27" s="96"/>
      <c r="G27" s="100"/>
      <c r="H27" s="97"/>
      <c r="I27" s="98"/>
      <c r="J27" s="98"/>
      <c r="K27" s="91"/>
      <c r="L27" s="91"/>
      <c r="M27" s="91"/>
      <c r="N27" s="93"/>
      <c r="O27" s="91"/>
      <c r="P27" s="91"/>
      <c r="Q27" s="91"/>
    </row>
    <row r="28" spans="1:17" x14ac:dyDescent="0.25">
      <c r="A28" s="124"/>
      <c r="B28" s="124"/>
      <c r="C28" s="124"/>
      <c r="D28" s="132"/>
      <c r="E28" s="96"/>
      <c r="F28" s="96"/>
      <c r="G28" s="100"/>
      <c r="H28" s="97"/>
      <c r="I28" s="98"/>
      <c r="J28" s="98"/>
      <c r="K28" s="91"/>
      <c r="L28" s="91"/>
      <c r="M28" s="91"/>
      <c r="N28" s="93"/>
      <c r="O28" s="91"/>
      <c r="P28" s="91"/>
      <c r="Q28" s="91"/>
    </row>
    <row r="29" spans="1:17" x14ac:dyDescent="0.25">
      <c r="A29" s="128"/>
      <c r="B29" s="128"/>
      <c r="C29" s="128"/>
      <c r="D29" s="129"/>
      <c r="E29" s="96"/>
      <c r="F29" s="96"/>
      <c r="G29" s="99"/>
      <c r="H29" s="97"/>
      <c r="I29" s="98"/>
      <c r="J29" s="98"/>
      <c r="K29" s="91"/>
      <c r="L29" s="91"/>
      <c r="M29" s="91"/>
      <c r="N29" s="91"/>
      <c r="O29" s="91"/>
      <c r="P29" s="91"/>
      <c r="Q29" s="91"/>
    </row>
    <row r="30" spans="1:17" x14ac:dyDescent="0.25">
      <c r="A30" s="130"/>
      <c r="B30" s="130"/>
      <c r="C30" s="130"/>
      <c r="D30" s="131"/>
      <c r="E30" s="133"/>
      <c r="F30" s="96"/>
      <c r="G30" s="99"/>
      <c r="H30" s="98"/>
      <c r="I30" s="98"/>
      <c r="J30" s="98"/>
      <c r="K30" s="91"/>
      <c r="L30" s="91"/>
      <c r="M30" s="91"/>
      <c r="N30" s="91"/>
      <c r="O30" s="91"/>
      <c r="P30" s="91"/>
      <c r="Q30" s="91"/>
    </row>
    <row r="31" spans="1:17" x14ac:dyDescent="0.25">
      <c r="A31" s="124"/>
      <c r="B31" s="124"/>
      <c r="C31" s="124"/>
      <c r="D31" s="132"/>
      <c r="E31" s="98"/>
      <c r="F31" s="98"/>
      <c r="G31" s="98"/>
      <c r="H31" s="98"/>
      <c r="I31" s="98"/>
      <c r="J31" s="98"/>
      <c r="K31" s="91"/>
      <c r="L31" s="91"/>
      <c r="M31" s="91"/>
      <c r="N31" s="91"/>
      <c r="O31" s="91"/>
      <c r="P31" s="91"/>
      <c r="Q31" s="91"/>
    </row>
    <row r="32" spans="1:17" x14ac:dyDescent="0.25">
      <c r="A32" s="128"/>
      <c r="B32" s="128"/>
      <c r="C32" s="128"/>
      <c r="D32" s="129"/>
      <c r="E32" s="98"/>
      <c r="F32" s="101"/>
      <c r="G32" s="98"/>
      <c r="H32" s="98"/>
      <c r="I32" s="98"/>
      <c r="J32" s="98"/>
      <c r="K32" s="91"/>
      <c r="L32" s="91"/>
      <c r="M32" s="91"/>
      <c r="N32" s="91"/>
      <c r="O32" s="91"/>
      <c r="P32" s="91"/>
      <c r="Q32" s="91"/>
    </row>
    <row r="33" spans="1:17" x14ac:dyDescent="0.25">
      <c r="A33" s="130"/>
      <c r="B33" s="130"/>
      <c r="C33" s="130"/>
      <c r="D33" s="131"/>
      <c r="E33" s="98"/>
      <c r="F33" s="102"/>
      <c r="G33" s="102"/>
      <c r="H33" s="98"/>
      <c r="I33" s="98"/>
      <c r="J33" s="98"/>
      <c r="K33" s="91"/>
      <c r="L33" s="103"/>
      <c r="M33" s="91"/>
      <c r="N33" s="91"/>
      <c r="O33" s="91"/>
      <c r="P33" s="91"/>
      <c r="Q33" s="91"/>
    </row>
    <row r="34" spans="1:17" x14ac:dyDescent="0.25">
      <c r="A34" s="124"/>
      <c r="B34" s="124"/>
      <c r="C34" s="124"/>
      <c r="D34" s="132"/>
      <c r="E34" s="133"/>
      <c r="F34" s="96"/>
      <c r="G34" s="99"/>
      <c r="H34" s="98"/>
      <c r="I34" s="98"/>
      <c r="J34" s="98"/>
      <c r="K34" s="91"/>
      <c r="L34" s="91"/>
      <c r="M34" s="91"/>
      <c r="N34" s="91"/>
      <c r="O34" s="91"/>
      <c r="P34" s="91"/>
      <c r="Q34" s="91"/>
    </row>
    <row r="35" spans="1:17" x14ac:dyDescent="0.25">
      <c r="A35" s="128"/>
      <c r="B35" s="128"/>
      <c r="C35" s="128"/>
      <c r="D35" s="129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</row>
    <row r="36" spans="1:17" x14ac:dyDescent="0.25">
      <c r="A36" s="130"/>
      <c r="B36" s="130"/>
      <c r="C36" s="130"/>
      <c r="D36" s="131"/>
      <c r="E36" s="91"/>
      <c r="F36" s="91"/>
      <c r="G36" s="91"/>
      <c r="H36" s="90"/>
      <c r="I36" s="90"/>
      <c r="J36" s="90"/>
      <c r="K36" s="90"/>
      <c r="L36" s="91"/>
      <c r="M36" s="91"/>
      <c r="N36" s="91"/>
      <c r="O36" s="91"/>
      <c r="P36" s="91"/>
      <c r="Q36" s="91"/>
    </row>
    <row r="37" spans="1:17" x14ac:dyDescent="0.25">
      <c r="A37" s="124"/>
      <c r="B37" s="124"/>
      <c r="C37" s="124"/>
      <c r="D37" s="132"/>
      <c r="E37" s="91"/>
      <c r="F37" s="90"/>
      <c r="G37" s="90"/>
      <c r="H37" s="90"/>
      <c r="I37" s="90"/>
      <c r="J37" s="91"/>
      <c r="K37" s="104"/>
      <c r="L37" s="91"/>
      <c r="M37" s="91"/>
      <c r="N37" s="91"/>
      <c r="O37" s="91"/>
      <c r="P37" s="91"/>
      <c r="Q37" s="91"/>
    </row>
    <row r="38" spans="1:17" x14ac:dyDescent="0.25">
      <c r="A38" s="124"/>
      <c r="B38" s="124"/>
      <c r="C38" s="124"/>
      <c r="D38" s="132"/>
      <c r="E38" s="133"/>
      <c r="F38" s="96"/>
      <c r="G38" s="99"/>
      <c r="H38" s="90"/>
      <c r="I38" s="90"/>
      <c r="J38" s="90"/>
      <c r="K38" s="90"/>
      <c r="L38" s="91"/>
      <c r="M38" s="91"/>
      <c r="N38" s="91"/>
      <c r="O38" s="91"/>
      <c r="P38" s="91"/>
      <c r="Q38" s="91"/>
    </row>
    <row r="39" spans="1:17" x14ac:dyDescent="0.25">
      <c r="A39" s="128"/>
      <c r="B39" s="128"/>
      <c r="C39" s="128"/>
      <c r="D39" s="129"/>
      <c r="E39" s="91"/>
      <c r="F39" s="91"/>
      <c r="G39" s="105"/>
      <c r="H39" s="91"/>
      <c r="I39" s="91"/>
      <c r="J39" s="91"/>
      <c r="K39" s="91"/>
      <c r="L39" s="91"/>
      <c r="M39" s="91"/>
      <c r="N39" s="91"/>
      <c r="O39" s="91"/>
      <c r="P39" s="91"/>
      <c r="Q39" s="91"/>
    </row>
    <row r="40" spans="1:17" x14ac:dyDescent="0.25">
      <c r="A40" s="130"/>
      <c r="B40" s="130"/>
      <c r="C40" s="130"/>
      <c r="D40" s="131"/>
      <c r="E40" s="91"/>
      <c r="F40" s="91"/>
      <c r="G40" s="105"/>
      <c r="H40" s="91"/>
      <c r="I40" s="91"/>
      <c r="J40" s="91"/>
      <c r="K40" s="91"/>
      <c r="L40" s="91"/>
      <c r="M40" s="91"/>
      <c r="N40" s="91"/>
      <c r="O40" s="91"/>
      <c r="P40" s="91"/>
      <c r="Q40" s="91"/>
    </row>
    <row r="41" spans="1:17" x14ac:dyDescent="0.25">
      <c r="A41" s="124"/>
      <c r="B41" s="124"/>
      <c r="C41" s="124"/>
      <c r="D41" s="132"/>
      <c r="E41" s="91"/>
      <c r="F41" s="91"/>
      <c r="G41" s="105"/>
      <c r="H41" s="91"/>
      <c r="I41" s="91"/>
      <c r="J41" s="91"/>
      <c r="K41" s="91"/>
      <c r="L41" s="91"/>
      <c r="M41" s="91"/>
      <c r="N41" s="91"/>
      <c r="O41" s="91"/>
      <c r="P41" s="91"/>
      <c r="Q41" s="91"/>
    </row>
    <row r="42" spans="1:17" x14ac:dyDescent="0.25">
      <c r="A42" s="128"/>
      <c r="B42" s="128"/>
      <c r="C42" s="128"/>
      <c r="D42" s="129"/>
      <c r="E42" s="91"/>
      <c r="F42" s="91"/>
      <c r="G42" s="105"/>
      <c r="H42" s="91"/>
      <c r="I42" s="91"/>
      <c r="J42" s="91"/>
      <c r="K42" s="91"/>
      <c r="L42" s="91"/>
      <c r="M42" s="91"/>
      <c r="N42" s="91"/>
      <c r="O42" s="91"/>
      <c r="P42" s="91"/>
      <c r="Q42" s="91"/>
    </row>
    <row r="43" spans="1:17" x14ac:dyDescent="0.25">
      <c r="A43" s="130"/>
      <c r="B43" s="130"/>
      <c r="C43" s="130"/>
      <c r="D43" s="131"/>
      <c r="E43" s="90"/>
      <c r="F43" s="90"/>
      <c r="G43" s="90"/>
      <c r="H43" s="90"/>
      <c r="I43" s="91"/>
      <c r="J43" s="91"/>
      <c r="K43" s="91"/>
      <c r="L43" s="91"/>
      <c r="M43" s="91"/>
      <c r="N43" s="91"/>
      <c r="O43" s="91"/>
      <c r="P43" s="91"/>
      <c r="Q43" s="91"/>
    </row>
    <row r="44" spans="1:17" x14ac:dyDescent="0.25">
      <c r="A44" s="124"/>
      <c r="B44" s="124"/>
      <c r="C44" s="124"/>
      <c r="D44" s="132"/>
      <c r="E44" s="133"/>
      <c r="F44" s="96"/>
      <c r="G44" s="99"/>
      <c r="H44" s="91"/>
      <c r="I44" s="91"/>
      <c r="J44" s="91"/>
      <c r="K44" s="91"/>
      <c r="L44" s="91"/>
      <c r="M44" s="91"/>
      <c r="N44" s="91"/>
      <c r="O44" s="91"/>
      <c r="P44" s="91"/>
      <c r="Q44" s="91"/>
    </row>
    <row r="45" spans="1:17" x14ac:dyDescent="0.25">
      <c r="A45" s="128"/>
      <c r="B45" s="128"/>
      <c r="C45" s="128"/>
      <c r="D45" s="129"/>
      <c r="E45" s="91"/>
      <c r="F45" s="91"/>
      <c r="G45" s="105"/>
      <c r="H45" s="91"/>
      <c r="I45" s="91"/>
      <c r="J45" s="91"/>
      <c r="K45" s="91"/>
      <c r="L45" s="91"/>
      <c r="M45" s="91"/>
      <c r="N45" s="91"/>
      <c r="O45" s="91"/>
      <c r="P45" s="91"/>
      <c r="Q45" s="91"/>
    </row>
    <row r="46" spans="1:17" x14ac:dyDescent="0.25">
      <c r="A46" s="130"/>
      <c r="B46" s="130"/>
      <c r="C46" s="130"/>
      <c r="D46" s="131"/>
      <c r="E46" s="91"/>
      <c r="F46" s="91"/>
      <c r="G46" s="105"/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spans="1:17" x14ac:dyDescent="0.25">
      <c r="A47" s="124"/>
      <c r="B47" s="124"/>
      <c r="C47" s="124"/>
      <c r="D47" s="132"/>
      <c r="E47" s="91"/>
      <c r="F47" s="91"/>
      <c r="G47" s="105"/>
      <c r="H47" s="91"/>
      <c r="I47" s="91"/>
      <c r="J47" s="91"/>
      <c r="K47" s="91"/>
      <c r="L47" s="93"/>
      <c r="M47" s="91"/>
      <c r="N47" s="91"/>
      <c r="O47" s="91"/>
      <c r="P47" s="91"/>
      <c r="Q47" s="91"/>
    </row>
    <row r="48" spans="1:17" x14ac:dyDescent="0.25">
      <c r="A48" s="124"/>
      <c r="B48" s="124"/>
      <c r="C48" s="124"/>
      <c r="D48" s="132"/>
      <c r="E48" s="91"/>
      <c r="F48" s="91"/>
      <c r="G48" s="105"/>
      <c r="H48" s="91"/>
      <c r="I48" s="91"/>
      <c r="J48" s="91"/>
      <c r="K48" s="91"/>
      <c r="L48" s="91"/>
      <c r="M48" s="91"/>
      <c r="N48" s="91"/>
      <c r="O48" s="91"/>
      <c r="P48" s="91"/>
      <c r="Q48" s="91"/>
    </row>
    <row r="49" spans="1:17" x14ac:dyDescent="0.25">
      <c r="A49" s="128"/>
      <c r="B49" s="128"/>
      <c r="C49" s="128"/>
      <c r="D49" s="129"/>
      <c r="E49" s="91"/>
      <c r="F49" s="91"/>
      <c r="G49" s="105"/>
      <c r="H49" s="91"/>
      <c r="I49" s="91"/>
      <c r="J49" s="91"/>
      <c r="K49" s="91"/>
      <c r="L49" s="91"/>
      <c r="M49" s="91"/>
      <c r="N49" s="91"/>
      <c r="O49" s="91"/>
      <c r="P49" s="91"/>
      <c r="Q49" s="91"/>
    </row>
    <row r="50" spans="1:17" x14ac:dyDescent="0.25">
      <c r="A50" s="130"/>
      <c r="B50" s="130"/>
      <c r="C50" s="130"/>
      <c r="D50" s="131"/>
      <c r="E50" s="91"/>
      <c r="F50" s="91"/>
      <c r="G50" s="106"/>
      <c r="H50" s="91"/>
      <c r="I50" s="91"/>
      <c r="J50" s="91"/>
      <c r="K50" s="93"/>
      <c r="L50" s="91"/>
      <c r="M50" s="91"/>
      <c r="N50" s="91"/>
      <c r="O50" s="91"/>
      <c r="P50" s="91"/>
      <c r="Q50" s="91"/>
    </row>
    <row r="51" spans="1:17" x14ac:dyDescent="0.25">
      <c r="A51" s="124"/>
      <c r="B51" s="124"/>
      <c r="C51" s="124"/>
      <c r="D51" s="132"/>
      <c r="E51" s="91"/>
      <c r="F51" s="91"/>
      <c r="G51" s="105"/>
      <c r="H51" s="91"/>
      <c r="I51" s="91"/>
      <c r="J51" s="91"/>
      <c r="K51" s="93"/>
      <c r="L51" s="91"/>
      <c r="M51" s="91"/>
      <c r="N51" s="93"/>
      <c r="O51" s="91"/>
      <c r="P51" s="91"/>
      <c r="Q51" s="91"/>
    </row>
    <row r="52" spans="1:17" x14ac:dyDescent="0.25">
      <c r="A52" s="128"/>
      <c r="B52" s="128"/>
      <c r="C52" s="128"/>
      <c r="D52" s="129"/>
      <c r="E52" s="91"/>
      <c r="F52" s="91"/>
      <c r="G52" s="106"/>
      <c r="H52" s="91"/>
      <c r="I52" s="91"/>
      <c r="J52" s="91"/>
      <c r="K52" s="107"/>
      <c r="L52" s="91"/>
      <c r="M52" s="91"/>
      <c r="N52" s="91"/>
      <c r="O52" s="91"/>
      <c r="P52" s="91"/>
      <c r="Q52" s="91"/>
    </row>
    <row r="53" spans="1:17" x14ac:dyDescent="0.25">
      <c r="A53" s="130"/>
      <c r="B53" s="130"/>
      <c r="C53" s="130"/>
      <c r="D53" s="131"/>
      <c r="E53" s="91"/>
      <c r="F53" s="91"/>
      <c r="G53" s="106"/>
      <c r="H53" s="91"/>
      <c r="I53" s="91"/>
      <c r="J53" s="91"/>
      <c r="K53" s="93"/>
      <c r="L53" s="91"/>
      <c r="M53" s="91"/>
      <c r="N53" s="91"/>
      <c r="O53" s="91"/>
      <c r="P53" s="91"/>
      <c r="Q53" s="91"/>
    </row>
    <row r="54" spans="1:17" x14ac:dyDescent="0.25">
      <c r="A54" s="124"/>
      <c r="B54" s="124"/>
      <c r="C54" s="124"/>
      <c r="D54" s="132"/>
      <c r="E54" s="91"/>
      <c r="F54" s="91"/>
      <c r="G54" s="106"/>
      <c r="H54" s="91"/>
      <c r="I54" s="91"/>
      <c r="J54" s="91"/>
      <c r="K54" s="93"/>
      <c r="L54" s="91"/>
      <c r="M54" s="91"/>
      <c r="N54" s="91"/>
      <c r="O54" s="91"/>
      <c r="P54" s="91"/>
      <c r="Q54" s="91"/>
    </row>
    <row r="55" spans="1:17" x14ac:dyDescent="0.25">
      <c r="A55" s="128"/>
      <c r="B55" s="128"/>
      <c r="C55" s="128"/>
      <c r="D55" s="129"/>
      <c r="E55" s="91"/>
      <c r="F55" s="91"/>
      <c r="G55" s="106"/>
      <c r="H55" s="91"/>
      <c r="I55" s="91"/>
      <c r="J55" s="91"/>
      <c r="K55" s="93"/>
      <c r="L55" s="91"/>
      <c r="M55" s="91"/>
      <c r="N55" s="91"/>
      <c r="O55" s="91"/>
      <c r="P55" s="91"/>
      <c r="Q55" s="91"/>
    </row>
    <row r="56" spans="1:17" x14ac:dyDescent="0.25">
      <c r="A56" s="130"/>
      <c r="B56" s="130"/>
      <c r="C56" s="130"/>
      <c r="D56" s="131"/>
      <c r="E56" s="91"/>
      <c r="F56" s="91"/>
      <c r="G56" s="106"/>
      <c r="H56" s="91"/>
      <c r="I56" s="91"/>
      <c r="J56" s="91"/>
      <c r="K56" s="91"/>
      <c r="L56" s="91"/>
      <c r="M56" s="91"/>
      <c r="N56" s="91"/>
      <c r="O56" s="91"/>
      <c r="P56" s="91"/>
      <c r="Q56" s="91"/>
    </row>
    <row r="57" spans="1:17" x14ac:dyDescent="0.25">
      <c r="A57" s="124"/>
      <c r="B57" s="124"/>
      <c r="C57" s="124"/>
      <c r="D57" s="132"/>
      <c r="E57" s="91"/>
      <c r="F57" s="91"/>
      <c r="G57" s="105"/>
      <c r="H57" s="91"/>
      <c r="I57" s="91"/>
      <c r="J57" s="91"/>
      <c r="K57" s="93"/>
      <c r="L57" s="91"/>
      <c r="M57" s="91"/>
      <c r="N57" s="91"/>
      <c r="O57" s="91"/>
      <c r="P57" s="91"/>
      <c r="Q57" s="91"/>
    </row>
    <row r="58" spans="1:17" x14ac:dyDescent="0.25">
      <c r="A58" s="128"/>
      <c r="B58" s="128"/>
      <c r="C58" s="128"/>
      <c r="D58" s="129"/>
      <c r="E58" s="91"/>
      <c r="F58" s="91"/>
      <c r="G58" s="106"/>
      <c r="H58" s="91"/>
      <c r="I58" s="91"/>
      <c r="J58" s="91"/>
      <c r="K58" s="91"/>
      <c r="L58" s="91"/>
      <c r="M58" s="91"/>
      <c r="N58" s="91"/>
      <c r="O58" s="91"/>
      <c r="P58" s="91"/>
      <c r="Q58" s="91"/>
    </row>
    <row r="59" spans="1:17" x14ac:dyDescent="0.25">
      <c r="A59" s="130"/>
      <c r="B59" s="130"/>
      <c r="C59" s="130"/>
      <c r="D59" s="131"/>
      <c r="E59" s="91"/>
      <c r="F59" s="91"/>
      <c r="G59" s="106"/>
      <c r="H59" s="91"/>
      <c r="I59" s="91"/>
      <c r="J59" s="91"/>
      <c r="K59" s="91"/>
      <c r="L59" s="91"/>
      <c r="M59" s="91"/>
      <c r="N59" s="91"/>
      <c r="O59" s="91"/>
      <c r="P59" s="91"/>
      <c r="Q59" s="91"/>
    </row>
    <row r="60" spans="1:17" x14ac:dyDescent="0.25">
      <c r="A60" s="124"/>
      <c r="B60" s="124"/>
      <c r="C60" s="124"/>
      <c r="D60" s="132"/>
      <c r="E60" s="91"/>
      <c r="F60" s="91"/>
      <c r="G60" s="105"/>
      <c r="H60" s="91"/>
      <c r="I60" s="91"/>
      <c r="J60" s="91"/>
      <c r="K60" s="91"/>
      <c r="L60" s="91"/>
      <c r="M60" s="91"/>
      <c r="N60" s="91"/>
      <c r="O60" s="91"/>
      <c r="P60" s="91"/>
      <c r="Q60" s="91"/>
    </row>
    <row r="61" spans="1:17" x14ac:dyDescent="0.25">
      <c r="A61" s="128"/>
      <c r="B61" s="128"/>
      <c r="C61" s="128"/>
      <c r="D61" s="129"/>
      <c r="E61" s="91"/>
      <c r="F61" s="91"/>
      <c r="G61" s="108"/>
      <c r="H61" s="91"/>
      <c r="I61" s="91"/>
      <c r="J61" s="91"/>
      <c r="K61" s="91"/>
      <c r="L61" s="91"/>
      <c r="M61" s="91"/>
      <c r="N61" s="91"/>
      <c r="O61" s="91"/>
      <c r="P61" s="91"/>
      <c r="Q61" s="91"/>
    </row>
    <row r="62" spans="1:17" x14ac:dyDescent="0.25">
      <c r="A62" s="130"/>
      <c r="B62" s="130"/>
      <c r="C62" s="130"/>
      <c r="D62" s="13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</row>
    <row r="63" spans="1:17" x14ac:dyDescent="0.25">
      <c r="A63" s="124"/>
      <c r="B63" s="124"/>
      <c r="C63" s="124"/>
      <c r="D63" s="132"/>
      <c r="E63" s="91"/>
      <c r="F63" s="91"/>
      <c r="G63" s="105"/>
      <c r="H63" s="91"/>
      <c r="I63" s="91"/>
      <c r="J63" s="91"/>
      <c r="K63" s="91"/>
      <c r="L63" s="91"/>
      <c r="M63" s="91"/>
      <c r="N63" s="91"/>
      <c r="O63" s="91"/>
      <c r="P63" s="91"/>
      <c r="Q63" s="91"/>
    </row>
    <row r="64" spans="1:17" x14ac:dyDescent="0.25">
      <c r="A64" s="128"/>
      <c r="B64" s="128"/>
      <c r="C64" s="128"/>
      <c r="D64" s="129"/>
      <c r="E64" s="91"/>
      <c r="F64" s="90"/>
      <c r="G64" s="109"/>
      <c r="H64" s="91"/>
      <c r="I64" s="91"/>
      <c r="J64" s="91"/>
      <c r="K64" s="91"/>
      <c r="L64" s="91"/>
      <c r="M64" s="91"/>
      <c r="N64" s="91"/>
      <c r="O64" s="91"/>
      <c r="P64" s="91"/>
      <c r="Q64" s="91"/>
    </row>
    <row r="65" spans="1:17" x14ac:dyDescent="0.25">
      <c r="A65" s="130"/>
      <c r="B65" s="130"/>
      <c r="C65" s="130"/>
      <c r="D65" s="13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</row>
    <row r="66" spans="1:17" x14ac:dyDescent="0.25">
      <c r="A66" s="124"/>
      <c r="B66" s="124"/>
      <c r="C66" s="124"/>
      <c r="D66" s="132"/>
      <c r="E66" s="103"/>
      <c r="F66" s="103"/>
      <c r="G66" s="103"/>
      <c r="H66" s="90"/>
      <c r="I66" s="91"/>
      <c r="J66" s="91"/>
      <c r="K66" s="91"/>
      <c r="L66" s="91"/>
      <c r="M66" s="91"/>
      <c r="N66" s="91"/>
      <c r="O66" s="91"/>
      <c r="P66" s="91"/>
      <c r="Q66" s="91"/>
    </row>
    <row r="67" spans="1:17" x14ac:dyDescent="0.25">
      <c r="A67" s="128"/>
      <c r="B67" s="128"/>
      <c r="C67" s="128"/>
      <c r="D67" s="129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</row>
    <row r="68" spans="1:17" x14ac:dyDescent="0.25">
      <c r="A68" s="130"/>
      <c r="B68" s="130"/>
      <c r="C68" s="130"/>
      <c r="D68" s="13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</row>
    <row r="69" spans="1:17" x14ac:dyDescent="0.25">
      <c r="A69" s="124"/>
      <c r="B69" s="124"/>
      <c r="C69" s="124"/>
      <c r="D69" s="132"/>
      <c r="E69" s="103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</row>
    <row r="70" spans="1:17" x14ac:dyDescent="0.25">
      <c r="A70" s="128"/>
      <c r="B70" s="128"/>
      <c r="C70" s="128"/>
      <c r="D70" s="129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</row>
    <row r="71" spans="1:17" x14ac:dyDescent="0.25">
      <c r="A71" s="130"/>
      <c r="B71" s="130"/>
      <c r="C71" s="130"/>
      <c r="D71" s="131"/>
    </row>
    <row r="72" spans="1:17" x14ac:dyDescent="0.25">
      <c r="A72" s="124"/>
      <c r="B72" s="124"/>
      <c r="C72" s="124"/>
      <c r="D72" s="132"/>
    </row>
    <row r="74" spans="1:17" x14ac:dyDescent="0.25">
      <c r="C74" s="2"/>
    </row>
    <row r="75" spans="1:17" x14ac:dyDescent="0.25">
      <c r="C75" s="2"/>
    </row>
    <row r="76" spans="1:17" x14ac:dyDescent="0.25">
      <c r="C76" s="2"/>
    </row>
    <row r="77" spans="1:17" x14ac:dyDescent="0.25">
      <c r="C77" s="2"/>
    </row>
    <row r="78" spans="1:17" ht="16.5" customHeight="1" x14ac:dyDescent="0.25">
      <c r="C78" s="2"/>
    </row>
    <row r="79" spans="1:17" x14ac:dyDescent="0.25">
      <c r="C79" s="2"/>
    </row>
    <row r="80" spans="1:17" x14ac:dyDescent="0.25">
      <c r="C80" s="2"/>
    </row>
    <row r="81" spans="1:3" x14ac:dyDescent="0.25">
      <c r="C81" s="2"/>
    </row>
    <row r="82" spans="1:3" x14ac:dyDescent="0.25">
      <c r="C82" s="2"/>
    </row>
    <row r="83" spans="1:3" x14ac:dyDescent="0.25">
      <c r="C83" s="2"/>
    </row>
    <row r="84" spans="1:3" x14ac:dyDescent="0.25">
      <c r="C84" s="2"/>
    </row>
    <row r="85" spans="1:3" x14ac:dyDescent="0.25">
      <c r="C85" s="2"/>
    </row>
    <row r="86" spans="1:3" x14ac:dyDescent="0.25">
      <c r="A86" s="8"/>
      <c r="C86" s="2"/>
    </row>
    <row r="87" spans="1:3" x14ac:dyDescent="0.25">
      <c r="A87" s="4"/>
      <c r="B87" s="4"/>
      <c r="C87" s="6"/>
    </row>
    <row r="88" spans="1:3" x14ac:dyDescent="0.25">
      <c r="C88" s="2"/>
    </row>
    <row r="89" spans="1:3" x14ac:dyDescent="0.25">
      <c r="C89" s="2"/>
    </row>
    <row r="90" spans="1:3" x14ac:dyDescent="0.25">
      <c r="C90" s="2"/>
    </row>
    <row r="91" spans="1:3" x14ac:dyDescent="0.25">
      <c r="C91" s="2"/>
    </row>
    <row r="92" spans="1:3" x14ac:dyDescent="0.25">
      <c r="A92" s="8"/>
      <c r="C92" s="2"/>
    </row>
    <row r="93" spans="1:3" x14ac:dyDescent="0.25">
      <c r="A93" s="8"/>
      <c r="C93" s="2"/>
    </row>
    <row r="94" spans="1:3" x14ac:dyDescent="0.25">
      <c r="C94" s="2"/>
    </row>
    <row r="95" spans="1:3" x14ac:dyDescent="0.25">
      <c r="C95" s="2"/>
    </row>
    <row r="96" spans="1:3" x14ac:dyDescent="0.25">
      <c r="C96" s="2"/>
    </row>
    <row r="97" spans="1:8" x14ac:dyDescent="0.25">
      <c r="A97" s="170"/>
      <c r="B97" s="170"/>
      <c r="C97" s="13"/>
    </row>
    <row r="103" spans="1:8" x14ac:dyDescent="0.25">
      <c r="D103" s="14"/>
      <c r="E103" s="14"/>
      <c r="F103" s="14"/>
      <c r="G103" s="14"/>
      <c r="H103" s="14"/>
    </row>
    <row r="104" spans="1:8" x14ac:dyDescent="0.25">
      <c r="D104" s="14"/>
      <c r="E104" s="14"/>
      <c r="F104" s="14"/>
      <c r="G104" s="14"/>
      <c r="H104" s="14"/>
    </row>
    <row r="105" spans="1:8" x14ac:dyDescent="0.25">
      <c r="D105" s="14"/>
      <c r="E105" s="14"/>
      <c r="F105" s="14"/>
      <c r="G105" s="14"/>
      <c r="H105" s="14"/>
    </row>
    <row r="106" spans="1:8" x14ac:dyDescent="0.25">
      <c r="D106" s="14"/>
      <c r="E106" s="14"/>
      <c r="F106" s="14"/>
      <c r="G106" s="14"/>
      <c r="H106" s="14"/>
    </row>
  </sheetData>
  <mergeCells count="1">
    <mergeCell ref="A97:B97"/>
  </mergeCells>
  <pageMargins left="0.7" right="0.7" top="0.75" bottom="0.75" header="0.3" footer="0.3"/>
  <pageSetup paperSize="9" scale="24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F0330-7E8D-46E3-8DBB-1CA0567FCBCB}">
  <dimension ref="A1:E10"/>
  <sheetViews>
    <sheetView workbookViewId="0">
      <selection activeCell="P26" sqref="P26"/>
    </sheetView>
  </sheetViews>
  <sheetFormatPr defaultRowHeight="15" x14ac:dyDescent="0.25"/>
  <cols>
    <col min="1" max="1" width="4.28515625" customWidth="1"/>
    <col min="2" max="2" width="4.42578125" customWidth="1"/>
    <col min="3" max="3" width="6.85546875" customWidth="1"/>
    <col min="4" max="4" width="28.5703125" customWidth="1"/>
    <col min="5" max="5" width="11.42578125" customWidth="1"/>
  </cols>
  <sheetData>
    <row r="1" spans="1:5" ht="77.25" x14ac:dyDescent="0.25">
      <c r="A1" s="123" t="s">
        <v>241</v>
      </c>
      <c r="B1" s="123" t="s">
        <v>242</v>
      </c>
      <c r="C1" s="123" t="s">
        <v>243</v>
      </c>
      <c r="D1" s="124" t="s">
        <v>289</v>
      </c>
      <c r="E1" s="125" t="s">
        <v>290</v>
      </c>
    </row>
    <row r="2" spans="1:5" ht="15.75" x14ac:dyDescent="0.25">
      <c r="A2" s="126"/>
      <c r="B2" s="126"/>
      <c r="C2" s="126"/>
      <c r="D2" s="126" t="s">
        <v>244</v>
      </c>
      <c r="E2" s="127">
        <v>23430</v>
      </c>
    </row>
    <row r="3" spans="1:5" x14ac:dyDescent="0.25">
      <c r="A3" s="128" t="s">
        <v>298</v>
      </c>
      <c r="B3" s="128"/>
      <c r="C3" s="128"/>
      <c r="D3" s="128"/>
      <c r="E3" s="129">
        <v>7685</v>
      </c>
    </row>
    <row r="4" spans="1:5" x14ac:dyDescent="0.25">
      <c r="A4" s="130"/>
      <c r="B4" s="130" t="s">
        <v>245</v>
      </c>
      <c r="C4" s="130"/>
      <c r="D4" s="130"/>
      <c r="E4" s="131">
        <v>7685</v>
      </c>
    </row>
    <row r="5" spans="1:5" x14ac:dyDescent="0.25">
      <c r="A5" s="124"/>
      <c r="B5" s="124"/>
      <c r="C5" s="124" t="s">
        <v>295</v>
      </c>
      <c r="D5" s="124"/>
      <c r="E5" s="132">
        <v>7685</v>
      </c>
    </row>
    <row r="6" spans="1:5" x14ac:dyDescent="0.25">
      <c r="A6" s="124"/>
      <c r="B6" s="124"/>
      <c r="C6" s="124"/>
      <c r="D6" s="124" t="s">
        <v>296</v>
      </c>
      <c r="E6" s="132">
        <v>7685</v>
      </c>
    </row>
    <row r="7" spans="1:5" x14ac:dyDescent="0.25">
      <c r="A7" s="128" t="s">
        <v>113</v>
      </c>
      <c r="B7" s="128"/>
      <c r="C7" s="128"/>
      <c r="D7" s="128"/>
      <c r="E7" s="129">
        <v>15745</v>
      </c>
    </row>
    <row r="8" spans="1:5" x14ac:dyDescent="0.25">
      <c r="A8" s="130"/>
      <c r="B8" s="130" t="s">
        <v>245</v>
      </c>
      <c r="C8" s="130"/>
      <c r="D8" s="130"/>
      <c r="E8" s="131">
        <v>15745</v>
      </c>
    </row>
    <row r="9" spans="1:5" x14ac:dyDescent="0.25">
      <c r="A9" s="124"/>
      <c r="B9" s="124"/>
      <c r="C9" s="124" t="s">
        <v>295</v>
      </c>
      <c r="D9" s="124"/>
      <c r="E9" s="132">
        <v>15745</v>
      </c>
    </row>
    <row r="10" spans="1:5" x14ac:dyDescent="0.25">
      <c r="A10" s="124"/>
      <c r="B10" s="124"/>
      <c r="C10" s="124"/>
      <c r="D10" s="124" t="s">
        <v>297</v>
      </c>
      <c r="E10" s="132">
        <v>15745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98"/>
  <sheetViews>
    <sheetView topLeftCell="A31" workbookViewId="0">
      <selection activeCell="E38" sqref="E38"/>
    </sheetView>
  </sheetViews>
  <sheetFormatPr defaultColWidth="9.140625" defaultRowHeight="18" customHeight="1" x14ac:dyDescent="0.25"/>
  <cols>
    <col min="1" max="1" width="5.28515625" customWidth="1"/>
    <col min="2" max="2" width="4.5703125" customWidth="1"/>
    <col min="3" max="3" width="46.42578125" customWidth="1"/>
    <col min="4" max="4" width="12.85546875" customWidth="1"/>
    <col min="5" max="5" width="13.85546875" customWidth="1"/>
  </cols>
  <sheetData>
    <row r="1" spans="1:5" ht="73.5" customHeight="1" x14ac:dyDescent="0.25">
      <c r="A1" s="123" t="s">
        <v>241</v>
      </c>
      <c r="B1" s="123" t="s">
        <v>242</v>
      </c>
      <c r="C1" s="124" t="s">
        <v>243</v>
      </c>
      <c r="D1" s="125" t="s">
        <v>290</v>
      </c>
    </row>
    <row r="2" spans="1:5" ht="18" customHeight="1" x14ac:dyDescent="0.25">
      <c r="A2" s="126"/>
      <c r="B2" s="126"/>
      <c r="C2" s="126" t="s">
        <v>244</v>
      </c>
      <c r="D2" s="127">
        <v>93037</v>
      </c>
    </row>
    <row r="3" spans="1:5" ht="18" customHeight="1" x14ac:dyDescent="0.25">
      <c r="A3" s="128" t="s">
        <v>300</v>
      </c>
      <c r="B3" s="128"/>
      <c r="C3" s="128"/>
      <c r="D3" s="129">
        <v>1204</v>
      </c>
      <c r="E3" t="s">
        <v>302</v>
      </c>
    </row>
    <row r="4" spans="1:5" ht="18" customHeight="1" x14ac:dyDescent="0.25">
      <c r="A4" s="130"/>
      <c r="B4" s="130" t="s">
        <v>245</v>
      </c>
      <c r="C4" s="130"/>
      <c r="D4" s="131">
        <v>1204</v>
      </c>
    </row>
    <row r="5" spans="1:5" ht="18" customHeight="1" x14ac:dyDescent="0.25">
      <c r="A5" s="124"/>
      <c r="B5" s="124"/>
      <c r="C5" s="124" t="s">
        <v>248</v>
      </c>
      <c r="D5" s="132">
        <v>1204</v>
      </c>
    </row>
    <row r="6" spans="1:5" s="134" customFormat="1" ht="18" customHeight="1" x14ac:dyDescent="0.25">
      <c r="A6" s="128" t="s">
        <v>81</v>
      </c>
      <c r="B6" s="128"/>
      <c r="C6" s="128"/>
      <c r="D6" s="129">
        <v>3953</v>
      </c>
      <c r="E6" s="134" t="s">
        <v>414</v>
      </c>
    </row>
    <row r="7" spans="1:5" s="134" customFormat="1" ht="18" customHeight="1" x14ac:dyDescent="0.25">
      <c r="A7" s="130"/>
      <c r="B7" s="130" t="s">
        <v>245</v>
      </c>
      <c r="C7" s="130"/>
      <c r="D7" s="131">
        <v>3953</v>
      </c>
    </row>
    <row r="8" spans="1:5" s="134" customFormat="1" ht="18" customHeight="1" x14ac:dyDescent="0.25">
      <c r="A8" s="124"/>
      <c r="B8" s="124"/>
      <c r="C8" s="124" t="s">
        <v>248</v>
      </c>
      <c r="D8" s="132">
        <v>3953</v>
      </c>
    </row>
    <row r="9" spans="1:5" ht="18" customHeight="1" x14ac:dyDescent="0.25">
      <c r="A9" s="128" t="s">
        <v>172</v>
      </c>
      <c r="B9" s="128"/>
      <c r="C9" s="128"/>
      <c r="D9" s="129">
        <v>616</v>
      </c>
      <c r="E9" t="s">
        <v>303</v>
      </c>
    </row>
    <row r="10" spans="1:5" ht="18" customHeight="1" x14ac:dyDescent="0.25">
      <c r="A10" s="130"/>
      <c r="B10" s="130" t="s">
        <v>245</v>
      </c>
      <c r="C10" s="130"/>
      <c r="D10" s="131">
        <v>616</v>
      </c>
    </row>
    <row r="11" spans="1:5" ht="18" customHeight="1" x14ac:dyDescent="0.25">
      <c r="A11" s="124"/>
      <c r="B11" s="124"/>
      <c r="C11" s="124" t="s">
        <v>248</v>
      </c>
      <c r="D11" s="132">
        <v>616</v>
      </c>
    </row>
    <row r="12" spans="1:5" ht="18" customHeight="1" x14ac:dyDescent="0.25">
      <c r="A12" s="128" t="s">
        <v>82</v>
      </c>
      <c r="B12" s="128"/>
      <c r="C12" s="128"/>
      <c r="D12" s="129">
        <v>370</v>
      </c>
      <c r="E12" s="134" t="s">
        <v>303</v>
      </c>
    </row>
    <row r="13" spans="1:5" ht="18" customHeight="1" x14ac:dyDescent="0.25">
      <c r="A13" s="130"/>
      <c r="B13" s="130" t="s">
        <v>245</v>
      </c>
      <c r="C13" s="130"/>
      <c r="D13" s="131">
        <v>370</v>
      </c>
    </row>
    <row r="14" spans="1:5" ht="18" customHeight="1" x14ac:dyDescent="0.25">
      <c r="A14" s="124"/>
      <c r="B14" s="124"/>
      <c r="C14" s="124" t="s">
        <v>248</v>
      </c>
      <c r="D14" s="132">
        <v>370</v>
      </c>
    </row>
    <row r="15" spans="1:5" ht="18" customHeight="1" x14ac:dyDescent="0.25">
      <c r="A15" s="128" t="s">
        <v>89</v>
      </c>
      <c r="B15" s="128"/>
      <c r="C15" s="128"/>
      <c r="D15" s="129">
        <v>2875</v>
      </c>
      <c r="E15" t="s">
        <v>304</v>
      </c>
    </row>
    <row r="16" spans="1:5" ht="18" customHeight="1" x14ac:dyDescent="0.25">
      <c r="A16" s="130"/>
      <c r="B16" s="130" t="s">
        <v>245</v>
      </c>
      <c r="C16" s="130"/>
      <c r="D16" s="131">
        <v>2875</v>
      </c>
    </row>
    <row r="17" spans="1:5" ht="18" customHeight="1" x14ac:dyDescent="0.25">
      <c r="A17" s="124"/>
      <c r="B17" s="124"/>
      <c r="C17" s="124" t="s">
        <v>248</v>
      </c>
      <c r="D17" s="132">
        <v>2875</v>
      </c>
    </row>
    <row r="18" spans="1:5" ht="18" customHeight="1" x14ac:dyDescent="0.25">
      <c r="A18" s="128" t="s">
        <v>90</v>
      </c>
      <c r="B18" s="128"/>
      <c r="C18" s="128"/>
      <c r="D18" s="129">
        <v>1938</v>
      </c>
      <c r="E18" s="134" t="s">
        <v>304</v>
      </c>
    </row>
    <row r="19" spans="1:5" ht="18" customHeight="1" x14ac:dyDescent="0.25">
      <c r="A19" s="130"/>
      <c r="B19" s="130" t="s">
        <v>245</v>
      </c>
      <c r="C19" s="130"/>
      <c r="D19" s="131">
        <v>1938</v>
      </c>
    </row>
    <row r="20" spans="1:5" ht="18" customHeight="1" x14ac:dyDescent="0.25">
      <c r="A20" s="124"/>
      <c r="B20" s="124"/>
      <c r="C20" s="124" t="s">
        <v>248</v>
      </c>
      <c r="D20" s="132">
        <v>1938</v>
      </c>
    </row>
    <row r="21" spans="1:5" ht="18" customHeight="1" x14ac:dyDescent="0.25">
      <c r="A21" s="128" t="s">
        <v>212</v>
      </c>
      <c r="B21" s="128"/>
      <c r="C21" s="128"/>
      <c r="D21" s="129">
        <v>2270</v>
      </c>
      <c r="E21" s="134" t="s">
        <v>304</v>
      </c>
    </row>
    <row r="22" spans="1:5" ht="18" customHeight="1" x14ac:dyDescent="0.25">
      <c r="A22" s="130"/>
      <c r="B22" s="130" t="s">
        <v>245</v>
      </c>
      <c r="C22" s="130"/>
      <c r="D22" s="131">
        <v>2270</v>
      </c>
    </row>
    <row r="23" spans="1:5" ht="18" customHeight="1" x14ac:dyDescent="0.25">
      <c r="A23" s="124"/>
      <c r="B23" s="124"/>
      <c r="C23" s="124" t="s">
        <v>248</v>
      </c>
      <c r="D23" s="132">
        <v>2270</v>
      </c>
    </row>
    <row r="24" spans="1:5" ht="18" customHeight="1" x14ac:dyDescent="0.25">
      <c r="A24" s="128" t="s">
        <v>91</v>
      </c>
      <c r="B24" s="128"/>
      <c r="C24" s="128"/>
      <c r="D24" s="129">
        <v>246</v>
      </c>
      <c r="E24" s="134" t="s">
        <v>303</v>
      </c>
    </row>
    <row r="25" spans="1:5" ht="18" customHeight="1" x14ac:dyDescent="0.25">
      <c r="A25" s="130"/>
      <c r="B25" s="130" t="s">
        <v>245</v>
      </c>
      <c r="C25" s="130"/>
      <c r="D25" s="131">
        <v>246</v>
      </c>
    </row>
    <row r="26" spans="1:5" ht="18" customHeight="1" x14ac:dyDescent="0.25">
      <c r="A26" s="124"/>
      <c r="B26" s="124"/>
      <c r="C26" s="124" t="s">
        <v>248</v>
      </c>
      <c r="D26" s="132">
        <v>246</v>
      </c>
    </row>
    <row r="27" spans="1:5" ht="18" customHeight="1" x14ac:dyDescent="0.25">
      <c r="A27" s="128" t="s">
        <v>216</v>
      </c>
      <c r="B27" s="128"/>
      <c r="C27" s="128"/>
      <c r="D27" s="129">
        <v>21000</v>
      </c>
      <c r="E27" t="s">
        <v>305</v>
      </c>
    </row>
    <row r="28" spans="1:5" ht="18" customHeight="1" x14ac:dyDescent="0.25">
      <c r="A28" s="130"/>
      <c r="B28" s="130" t="s">
        <v>245</v>
      </c>
      <c r="C28" s="130"/>
      <c r="D28" s="131">
        <v>21000</v>
      </c>
    </row>
    <row r="29" spans="1:5" ht="18" customHeight="1" x14ac:dyDescent="0.25">
      <c r="A29" s="124"/>
      <c r="B29" s="124"/>
      <c r="C29" s="124" t="s">
        <v>248</v>
      </c>
      <c r="D29" s="132">
        <v>21000</v>
      </c>
    </row>
    <row r="30" spans="1:5" ht="18" customHeight="1" x14ac:dyDescent="0.25">
      <c r="A30" s="128" t="s">
        <v>231</v>
      </c>
      <c r="B30" s="128"/>
      <c r="C30" s="128"/>
      <c r="D30" s="129">
        <v>8110</v>
      </c>
      <c r="E30" t="s">
        <v>306</v>
      </c>
    </row>
    <row r="31" spans="1:5" ht="18" customHeight="1" x14ac:dyDescent="0.25">
      <c r="A31" s="130"/>
      <c r="B31" s="130" t="s">
        <v>245</v>
      </c>
      <c r="C31" s="130"/>
      <c r="D31" s="131">
        <v>8110</v>
      </c>
    </row>
    <row r="32" spans="1:5" ht="18" customHeight="1" x14ac:dyDescent="0.25">
      <c r="A32" s="124"/>
      <c r="B32" s="124"/>
      <c r="C32" s="124" t="s">
        <v>248</v>
      </c>
      <c r="D32" s="132">
        <v>8110</v>
      </c>
    </row>
    <row r="33" spans="1:8" ht="18" customHeight="1" x14ac:dyDescent="0.25">
      <c r="A33" s="128" t="s">
        <v>220</v>
      </c>
      <c r="B33" s="128"/>
      <c r="C33" s="128"/>
      <c r="D33" s="129">
        <v>3700</v>
      </c>
      <c r="E33" t="s">
        <v>307</v>
      </c>
    </row>
    <row r="34" spans="1:8" ht="18" customHeight="1" x14ac:dyDescent="0.25">
      <c r="A34" s="130"/>
      <c r="B34" s="130" t="s">
        <v>245</v>
      </c>
      <c r="C34" s="130"/>
      <c r="D34" s="131">
        <v>3700</v>
      </c>
    </row>
    <row r="35" spans="1:8" ht="18" customHeight="1" x14ac:dyDescent="0.25">
      <c r="A35" s="124"/>
      <c r="B35" s="124"/>
      <c r="C35" s="124" t="s">
        <v>248</v>
      </c>
      <c r="D35" s="132">
        <v>3700</v>
      </c>
    </row>
    <row r="36" spans="1:8" ht="18" customHeight="1" x14ac:dyDescent="0.25">
      <c r="A36" s="128" t="s">
        <v>247</v>
      </c>
      <c r="B36" s="128"/>
      <c r="C36" s="128"/>
      <c r="D36" s="129">
        <v>2638</v>
      </c>
    </row>
    <row r="37" spans="1:8" ht="18" customHeight="1" x14ac:dyDescent="0.25">
      <c r="A37" s="130"/>
      <c r="B37" s="130" t="s">
        <v>245</v>
      </c>
      <c r="C37" s="130"/>
      <c r="D37" s="131">
        <v>2638</v>
      </c>
    </row>
    <row r="38" spans="1:8" ht="18" customHeight="1" x14ac:dyDescent="0.25">
      <c r="A38" s="124"/>
      <c r="B38" s="124"/>
      <c r="C38" s="124" t="s">
        <v>248</v>
      </c>
      <c r="D38" s="132">
        <v>600</v>
      </c>
      <c r="E38" t="s">
        <v>309</v>
      </c>
    </row>
    <row r="39" spans="1:8" ht="18" customHeight="1" x14ac:dyDescent="0.25">
      <c r="A39" s="124"/>
      <c r="B39" s="124"/>
      <c r="C39" s="124" t="s">
        <v>301</v>
      </c>
      <c r="D39" s="132">
        <v>2038</v>
      </c>
      <c r="E39" t="s">
        <v>310</v>
      </c>
    </row>
    <row r="40" spans="1:8" ht="18" customHeight="1" x14ac:dyDescent="0.25">
      <c r="A40" s="128" t="s">
        <v>249</v>
      </c>
      <c r="B40" s="128"/>
      <c r="C40" s="128"/>
      <c r="D40" s="129">
        <v>17785</v>
      </c>
      <c r="E40" t="s">
        <v>311</v>
      </c>
    </row>
    <row r="41" spans="1:8" ht="18" customHeight="1" x14ac:dyDescent="0.25">
      <c r="A41" s="130"/>
      <c r="B41" s="130" t="s">
        <v>245</v>
      </c>
      <c r="C41" s="130"/>
      <c r="D41" s="131">
        <v>17785</v>
      </c>
    </row>
    <row r="42" spans="1:8" ht="18" customHeight="1" x14ac:dyDescent="0.25">
      <c r="A42" s="124"/>
      <c r="B42" s="124"/>
      <c r="C42" s="124" t="s">
        <v>248</v>
      </c>
      <c r="D42" s="132">
        <v>17785</v>
      </c>
    </row>
    <row r="43" spans="1:8" ht="18" customHeight="1" x14ac:dyDescent="0.25">
      <c r="A43" s="128" t="s">
        <v>250</v>
      </c>
      <c r="B43" s="128"/>
      <c r="C43" s="128"/>
      <c r="D43" s="129">
        <v>20540</v>
      </c>
      <c r="E43" t="s">
        <v>312</v>
      </c>
      <c r="F43" s="89"/>
      <c r="G43" s="89"/>
      <c r="H43" s="89"/>
    </row>
    <row r="44" spans="1:8" ht="18" customHeight="1" x14ac:dyDescent="0.25">
      <c r="A44" s="130"/>
      <c r="B44" s="130" t="s">
        <v>245</v>
      </c>
      <c r="C44" s="130"/>
      <c r="D44" s="131">
        <v>20540</v>
      </c>
      <c r="F44" s="15"/>
      <c r="G44" s="88"/>
      <c r="H44" s="88"/>
    </row>
    <row r="45" spans="1:8" ht="18" customHeight="1" x14ac:dyDescent="0.25">
      <c r="A45" s="124"/>
      <c r="B45" s="124"/>
      <c r="C45" s="124" t="s">
        <v>248</v>
      </c>
      <c r="D45" s="132">
        <v>20540</v>
      </c>
      <c r="F45" s="88"/>
      <c r="G45" s="88"/>
      <c r="H45" s="88"/>
    </row>
    <row r="46" spans="1:8" ht="18" customHeight="1" x14ac:dyDescent="0.25">
      <c r="A46" s="128" t="s">
        <v>148</v>
      </c>
      <c r="B46" s="128"/>
      <c r="C46" s="128"/>
      <c r="D46" s="129">
        <v>2312</v>
      </c>
      <c r="E46" s="134" t="s">
        <v>313</v>
      </c>
    </row>
    <row r="47" spans="1:8" ht="18" customHeight="1" x14ac:dyDescent="0.25">
      <c r="A47" s="130"/>
      <c r="B47" s="130" t="s">
        <v>245</v>
      </c>
      <c r="C47" s="130"/>
      <c r="D47" s="131">
        <v>2312</v>
      </c>
    </row>
    <row r="48" spans="1:8" ht="18" customHeight="1" x14ac:dyDescent="0.25">
      <c r="A48" s="124"/>
      <c r="B48" s="124"/>
      <c r="C48" s="124" t="s">
        <v>248</v>
      </c>
      <c r="D48" s="132">
        <v>2312</v>
      </c>
    </row>
    <row r="49" spans="1:8" ht="18" customHeight="1" x14ac:dyDescent="0.25">
      <c r="A49" s="128" t="s">
        <v>99</v>
      </c>
      <c r="B49" s="128"/>
      <c r="C49" s="128"/>
      <c r="D49" s="129">
        <v>6480</v>
      </c>
      <c r="E49" s="144" t="s">
        <v>314</v>
      </c>
    </row>
    <row r="50" spans="1:8" ht="18" customHeight="1" x14ac:dyDescent="0.25">
      <c r="A50" s="130"/>
      <c r="B50" s="130" t="s">
        <v>245</v>
      </c>
      <c r="C50" s="130"/>
      <c r="D50" s="131">
        <v>6480</v>
      </c>
    </row>
    <row r="51" spans="1:8" ht="18" customHeight="1" x14ac:dyDescent="0.25">
      <c r="A51" s="124"/>
      <c r="B51" s="124"/>
      <c r="C51" s="124" t="s">
        <v>248</v>
      </c>
      <c r="D51" s="132">
        <v>6480</v>
      </c>
    </row>
    <row r="52" spans="1:8" ht="18" customHeight="1" x14ac:dyDescent="0.25">
      <c r="A52" s="128" t="s">
        <v>112</v>
      </c>
      <c r="B52" s="128"/>
      <c r="C52" s="128"/>
      <c r="D52" s="129">
        <v>-3000</v>
      </c>
      <c r="E52" s="144" t="s">
        <v>315</v>
      </c>
    </row>
    <row r="53" spans="1:8" ht="18" customHeight="1" x14ac:dyDescent="0.25">
      <c r="A53" s="130"/>
      <c r="B53" s="130" t="s">
        <v>245</v>
      </c>
      <c r="C53" s="130"/>
      <c r="D53" s="131">
        <v>-3000</v>
      </c>
    </row>
    <row r="54" spans="1:8" ht="18" customHeight="1" x14ac:dyDescent="0.25">
      <c r="A54" s="124"/>
      <c r="B54" s="124"/>
      <c r="C54" s="124" t="s">
        <v>248</v>
      </c>
      <c r="D54" s="132">
        <v>-3000</v>
      </c>
      <c r="F54" s="88"/>
      <c r="G54" s="88"/>
      <c r="H54" s="88"/>
    </row>
    <row r="55" spans="1:8" ht="18" customHeight="1" x14ac:dyDescent="0.25">
      <c r="A55" s="130"/>
      <c r="B55" s="130"/>
      <c r="C55" s="130"/>
      <c r="D55" s="131"/>
    </row>
    <row r="56" spans="1:8" ht="18" customHeight="1" x14ac:dyDescent="0.25">
      <c r="A56" s="124"/>
      <c r="B56" s="124"/>
      <c r="C56" s="124"/>
      <c r="D56" s="132"/>
    </row>
    <row r="57" spans="1:8" ht="18" customHeight="1" x14ac:dyDescent="0.25">
      <c r="A57" s="128"/>
      <c r="B57" s="128"/>
      <c r="C57" s="128"/>
      <c r="D57" s="129"/>
    </row>
    <row r="58" spans="1:8" ht="18" customHeight="1" x14ac:dyDescent="0.25">
      <c r="A58" s="130"/>
      <c r="B58" s="130"/>
      <c r="C58" s="130"/>
      <c r="D58" s="131"/>
    </row>
    <row r="59" spans="1:8" ht="18" customHeight="1" x14ac:dyDescent="0.25">
      <c r="A59" s="124"/>
      <c r="B59" s="124"/>
      <c r="C59" s="124"/>
      <c r="D59" s="132"/>
    </row>
    <row r="60" spans="1:8" ht="18" customHeight="1" x14ac:dyDescent="0.25">
      <c r="A60" s="128"/>
      <c r="B60" s="128"/>
      <c r="C60" s="128"/>
      <c r="D60" s="129"/>
      <c r="E60" s="2"/>
    </row>
    <row r="61" spans="1:8" ht="18" customHeight="1" x14ac:dyDescent="0.25">
      <c r="A61" s="130"/>
      <c r="B61" s="130"/>
      <c r="C61" s="130"/>
      <c r="D61" s="131"/>
      <c r="E61" s="2"/>
    </row>
    <row r="62" spans="1:8" ht="18" customHeight="1" x14ac:dyDescent="0.25">
      <c r="A62" s="124"/>
      <c r="B62" s="124"/>
      <c r="C62" s="124"/>
      <c r="D62" s="132"/>
    </row>
    <row r="63" spans="1:8" ht="18" customHeight="1" x14ac:dyDescent="0.25">
      <c r="A63" s="128"/>
      <c r="B63" s="128"/>
      <c r="C63" s="128"/>
      <c r="D63" s="129"/>
      <c r="E63" s="2"/>
    </row>
    <row r="64" spans="1:8" ht="18" customHeight="1" x14ac:dyDescent="0.25">
      <c r="A64" s="130"/>
      <c r="B64" s="130"/>
      <c r="C64" s="130"/>
      <c r="D64" s="131"/>
      <c r="E64" s="2"/>
    </row>
    <row r="65" spans="1:5" ht="18" customHeight="1" x14ac:dyDescent="0.25">
      <c r="A65" s="124"/>
      <c r="B65" s="124"/>
      <c r="C65" s="124"/>
      <c r="D65" s="132"/>
      <c r="E65" s="2"/>
    </row>
    <row r="66" spans="1:5" ht="18" customHeight="1" x14ac:dyDescent="0.25">
      <c r="E66" s="7"/>
    </row>
    <row r="67" spans="1:5" ht="18" customHeight="1" x14ac:dyDescent="0.25">
      <c r="A67" s="8"/>
      <c r="C67" s="2"/>
      <c r="D67" s="2"/>
      <c r="E67" s="2"/>
    </row>
    <row r="68" spans="1:5" ht="18" customHeight="1" x14ac:dyDescent="0.25">
      <c r="A68" s="8"/>
      <c r="C68" s="2"/>
      <c r="D68" s="2"/>
      <c r="E68" s="2"/>
    </row>
    <row r="69" spans="1:5" ht="18" customHeight="1" x14ac:dyDescent="0.25">
      <c r="A69" s="8"/>
      <c r="C69" s="2"/>
      <c r="D69" s="2"/>
      <c r="E69" s="2"/>
    </row>
    <row r="70" spans="1:5" ht="18" customHeight="1" x14ac:dyDescent="0.25">
      <c r="A70" s="4"/>
      <c r="B70" s="9"/>
      <c r="C70" s="6"/>
      <c r="D70" s="2"/>
      <c r="E70" s="6"/>
    </row>
    <row r="71" spans="1:5" ht="18" customHeight="1" x14ac:dyDescent="0.25">
      <c r="C71" s="2"/>
      <c r="D71" s="2"/>
      <c r="E71" s="2"/>
    </row>
    <row r="72" spans="1:5" ht="18" customHeight="1" x14ac:dyDescent="0.25">
      <c r="C72" s="2"/>
      <c r="D72" s="2"/>
      <c r="E72" s="2"/>
    </row>
    <row r="73" spans="1:5" ht="18" customHeight="1" x14ac:dyDescent="0.25">
      <c r="C73" s="2"/>
      <c r="D73" s="2"/>
      <c r="E73" s="2"/>
    </row>
    <row r="74" spans="1:5" ht="18" customHeight="1" x14ac:dyDescent="0.25">
      <c r="A74" s="8"/>
      <c r="C74" s="2"/>
      <c r="D74" s="2"/>
      <c r="E74" s="2"/>
    </row>
    <row r="75" spans="1:5" ht="18" customHeight="1" x14ac:dyDescent="0.25">
      <c r="C75" s="2"/>
      <c r="D75" s="2"/>
      <c r="E75" s="2"/>
    </row>
    <row r="76" spans="1:5" ht="18" customHeight="1" x14ac:dyDescent="0.25">
      <c r="C76" s="2"/>
      <c r="D76" s="2"/>
      <c r="E76" s="2"/>
    </row>
    <row r="77" spans="1:5" ht="18" customHeight="1" x14ac:dyDescent="0.25">
      <c r="A77" s="8"/>
      <c r="C77" s="2"/>
      <c r="D77" s="2"/>
      <c r="E77" s="2"/>
    </row>
    <row r="78" spans="1:5" ht="18" customHeight="1" x14ac:dyDescent="0.25">
      <c r="A78" s="8"/>
      <c r="C78" s="2"/>
      <c r="D78" s="2"/>
      <c r="E78" s="2"/>
    </row>
    <row r="79" spans="1:5" ht="18" customHeight="1" x14ac:dyDescent="0.25">
      <c r="A79" s="4"/>
      <c r="B79" s="4"/>
      <c r="C79" s="6"/>
      <c r="D79" s="2"/>
      <c r="E79" s="6"/>
    </row>
    <row r="80" spans="1:5" ht="18" customHeight="1" x14ac:dyDescent="0.25">
      <c r="C80" s="2"/>
      <c r="D80" s="2"/>
      <c r="E80" s="2"/>
    </row>
    <row r="81" spans="1:5" ht="18" customHeight="1" x14ac:dyDescent="0.25">
      <c r="C81" s="2"/>
      <c r="D81" s="2"/>
      <c r="E81" s="2"/>
    </row>
    <row r="82" spans="1:5" ht="18" customHeight="1" x14ac:dyDescent="0.25">
      <c r="C82" s="2"/>
      <c r="D82" s="2"/>
      <c r="E82" s="2"/>
    </row>
    <row r="83" spans="1:5" ht="18" customHeight="1" x14ac:dyDescent="0.25">
      <c r="C83" s="2"/>
      <c r="D83" s="2"/>
      <c r="E83" s="2"/>
    </row>
    <row r="84" spans="1:5" ht="18" customHeight="1" x14ac:dyDescent="0.25">
      <c r="C84" s="2"/>
      <c r="D84" s="2"/>
      <c r="E84" s="2"/>
    </row>
    <row r="85" spans="1:5" ht="18" customHeight="1" x14ac:dyDescent="0.25">
      <c r="A85" s="8"/>
      <c r="C85" s="2"/>
      <c r="D85" s="2"/>
      <c r="E85" s="2"/>
    </row>
    <row r="86" spans="1:5" ht="18" customHeight="1" x14ac:dyDescent="0.25">
      <c r="A86" s="8"/>
      <c r="C86" s="2"/>
      <c r="D86" s="2"/>
      <c r="E86" s="2"/>
    </row>
    <row r="87" spans="1:5" ht="18" customHeight="1" x14ac:dyDescent="0.25">
      <c r="A87" s="8"/>
      <c r="C87" s="2"/>
      <c r="D87" s="2"/>
      <c r="E87" s="2"/>
    </row>
    <row r="88" spans="1:5" ht="18" customHeight="1" x14ac:dyDescent="0.25">
      <c r="A88" s="4"/>
      <c r="B88" s="4"/>
      <c r="C88" s="6"/>
      <c r="D88" s="2"/>
      <c r="E88" s="6"/>
    </row>
    <row r="89" spans="1:5" ht="18" customHeight="1" x14ac:dyDescent="0.25">
      <c r="B89" s="10"/>
      <c r="C89" s="2"/>
      <c r="D89" s="2"/>
      <c r="E89" s="2"/>
    </row>
    <row r="90" spans="1:5" ht="18" customHeight="1" x14ac:dyDescent="0.25">
      <c r="C90" s="2"/>
      <c r="D90" s="2"/>
      <c r="E90" s="2"/>
    </row>
    <row r="91" spans="1:5" ht="18" customHeight="1" x14ac:dyDescent="0.25">
      <c r="C91" s="2"/>
      <c r="D91" s="2"/>
      <c r="E91" s="2"/>
    </row>
    <row r="92" spans="1:5" ht="18" customHeight="1" x14ac:dyDescent="0.25">
      <c r="A92" s="8"/>
      <c r="C92" s="2"/>
      <c r="D92" s="2"/>
      <c r="E92" s="2"/>
    </row>
    <row r="93" spans="1:5" ht="18" customHeight="1" x14ac:dyDescent="0.25">
      <c r="A93" s="8"/>
      <c r="C93" s="2"/>
      <c r="D93" s="2"/>
      <c r="E93" s="2"/>
    </row>
    <row r="94" spans="1:5" ht="18" customHeight="1" x14ac:dyDescent="0.25">
      <c r="C94" s="2"/>
      <c r="D94" s="2"/>
      <c r="E94" s="2"/>
    </row>
    <row r="95" spans="1:5" ht="18" customHeight="1" x14ac:dyDescent="0.25">
      <c r="C95" s="2"/>
      <c r="D95" s="2"/>
      <c r="E95" s="2"/>
    </row>
    <row r="96" spans="1:5" ht="18" customHeight="1" x14ac:dyDescent="0.25">
      <c r="C96" s="2"/>
      <c r="D96" s="2"/>
      <c r="E96" s="2"/>
    </row>
    <row r="97" spans="1:5" ht="18" customHeight="1" x14ac:dyDescent="0.25">
      <c r="C97" s="2"/>
      <c r="D97" s="2"/>
      <c r="E97" s="2"/>
    </row>
    <row r="98" spans="1:5" ht="18" customHeight="1" x14ac:dyDescent="0.25">
      <c r="A98" s="8"/>
      <c r="C98" s="2"/>
      <c r="D98" s="2"/>
      <c r="E98" s="2"/>
    </row>
    <row r="99" spans="1:5" ht="18" customHeight="1" x14ac:dyDescent="0.25">
      <c r="C99" s="2"/>
      <c r="D99" s="2"/>
      <c r="E99" s="2"/>
    </row>
    <row r="100" spans="1:5" ht="18" customHeight="1" x14ac:dyDescent="0.25">
      <c r="A100" s="8"/>
      <c r="C100" s="2"/>
      <c r="D100" s="2"/>
      <c r="E100" s="2"/>
    </row>
    <row r="101" spans="1:5" ht="18" customHeight="1" x14ac:dyDescent="0.25">
      <c r="A101" s="8"/>
      <c r="C101" s="2"/>
      <c r="D101" s="2"/>
      <c r="E101" s="2"/>
    </row>
    <row r="102" spans="1:5" ht="18" customHeight="1" x14ac:dyDescent="0.25">
      <c r="A102" s="8"/>
      <c r="C102" s="2"/>
      <c r="D102" s="2"/>
      <c r="E102" s="2"/>
    </row>
    <row r="103" spans="1:5" ht="18" customHeight="1" x14ac:dyDescent="0.25">
      <c r="A103" s="8"/>
      <c r="C103" s="2"/>
      <c r="D103" s="2"/>
      <c r="E103" s="2"/>
    </row>
    <row r="104" spans="1:5" ht="18" customHeight="1" x14ac:dyDescent="0.25">
      <c r="A104" s="8"/>
      <c r="C104" s="2"/>
      <c r="D104" s="2"/>
      <c r="E104" s="2"/>
    </row>
    <row r="105" spans="1:5" ht="18" customHeight="1" x14ac:dyDescent="0.25">
      <c r="A105" s="8"/>
      <c r="C105" s="2"/>
      <c r="D105" s="2"/>
      <c r="E105" s="2"/>
    </row>
    <row r="106" spans="1:5" ht="18" customHeight="1" x14ac:dyDescent="0.25">
      <c r="A106" s="8"/>
      <c r="C106" s="2"/>
      <c r="D106" s="2"/>
      <c r="E106" s="2"/>
    </row>
    <row r="107" spans="1:5" ht="18" customHeight="1" x14ac:dyDescent="0.25">
      <c r="A107" s="4"/>
      <c r="B107" s="4"/>
      <c r="C107" s="6"/>
      <c r="D107" s="2"/>
      <c r="E107" s="6"/>
    </row>
    <row r="108" spans="1:5" ht="18" customHeight="1" x14ac:dyDescent="0.25">
      <c r="C108" s="2"/>
      <c r="D108" s="2"/>
      <c r="E108" s="2"/>
    </row>
    <row r="109" spans="1:5" ht="18" customHeight="1" x14ac:dyDescent="0.25">
      <c r="C109" s="2"/>
      <c r="D109" s="2"/>
      <c r="E109" s="2"/>
    </row>
    <row r="110" spans="1:5" ht="18" customHeight="1" x14ac:dyDescent="0.25">
      <c r="C110" s="2"/>
      <c r="D110" s="2"/>
      <c r="E110" s="2"/>
    </row>
    <row r="111" spans="1:5" ht="18" customHeight="1" x14ac:dyDescent="0.25">
      <c r="A111" s="4"/>
      <c r="B111" s="4"/>
      <c r="C111" s="6"/>
      <c r="D111" s="2"/>
      <c r="E111" s="6"/>
    </row>
    <row r="112" spans="1:5" ht="18" customHeight="1" x14ac:dyDescent="0.25">
      <c r="A112" s="8"/>
      <c r="C112" s="2"/>
      <c r="D112" s="2"/>
      <c r="E112" s="2"/>
    </row>
    <row r="113" spans="1:5" ht="18" customHeight="1" x14ac:dyDescent="0.25">
      <c r="A113" s="8"/>
      <c r="C113" s="2"/>
      <c r="D113" s="2"/>
      <c r="E113" s="2"/>
    </row>
    <row r="114" spans="1:5" ht="18" customHeight="1" x14ac:dyDescent="0.25">
      <c r="A114" s="8"/>
      <c r="C114" s="2"/>
      <c r="D114" s="2"/>
      <c r="E114" s="2"/>
    </row>
    <row r="115" spans="1:5" ht="18" customHeight="1" x14ac:dyDescent="0.25">
      <c r="A115" s="8"/>
      <c r="C115" s="11"/>
      <c r="D115" s="2"/>
      <c r="E115" s="11"/>
    </row>
    <row r="116" spans="1:5" ht="18" customHeight="1" x14ac:dyDescent="0.25">
      <c r="A116" s="8"/>
      <c r="C116" s="11"/>
      <c r="D116" s="2"/>
      <c r="E116" s="11"/>
    </row>
    <row r="117" spans="1:5" ht="18" customHeight="1" x14ac:dyDescent="0.25">
      <c r="A117" s="8"/>
      <c r="C117" s="11"/>
      <c r="D117" s="2"/>
      <c r="E117" s="11"/>
    </row>
    <row r="118" spans="1:5" ht="18" customHeight="1" x14ac:dyDescent="0.25">
      <c r="A118" s="8"/>
      <c r="C118" s="2"/>
      <c r="D118" s="2"/>
      <c r="E118" s="2"/>
    </row>
    <row r="119" spans="1:5" ht="18" customHeight="1" x14ac:dyDescent="0.25">
      <c r="A119" s="8"/>
      <c r="C119" s="2"/>
      <c r="D119" s="2"/>
      <c r="E119" s="2"/>
    </row>
    <row r="120" spans="1:5" ht="18" customHeight="1" x14ac:dyDescent="0.25">
      <c r="A120" s="8"/>
      <c r="C120" s="2"/>
      <c r="D120" s="2"/>
      <c r="E120" s="2"/>
    </row>
    <row r="121" spans="1:5" ht="18" customHeight="1" x14ac:dyDescent="0.25">
      <c r="A121" s="8"/>
      <c r="C121" s="2"/>
      <c r="D121" s="2"/>
      <c r="E121" s="2"/>
    </row>
    <row r="122" spans="1:5" ht="18" customHeight="1" x14ac:dyDescent="0.25">
      <c r="A122" s="8"/>
      <c r="C122" s="2"/>
      <c r="D122" s="2"/>
      <c r="E122" s="2"/>
    </row>
    <row r="123" spans="1:5" ht="18" customHeight="1" x14ac:dyDescent="0.25">
      <c r="A123" s="8"/>
      <c r="C123" s="2"/>
      <c r="D123" s="2"/>
      <c r="E123" s="2"/>
    </row>
    <row r="124" spans="1:5" ht="18" customHeight="1" x14ac:dyDescent="0.25">
      <c r="C124" s="2"/>
      <c r="D124" s="2"/>
      <c r="E124" s="2"/>
    </row>
    <row r="125" spans="1:5" ht="18" customHeight="1" x14ac:dyDescent="0.25">
      <c r="C125" s="2"/>
      <c r="D125" s="2"/>
      <c r="E125" s="2"/>
    </row>
    <row r="126" spans="1:5" ht="18" customHeight="1" x14ac:dyDescent="0.25">
      <c r="C126" s="2"/>
      <c r="D126" s="2"/>
      <c r="E126" s="2"/>
    </row>
    <row r="127" spans="1:5" ht="18" customHeight="1" x14ac:dyDescent="0.25">
      <c r="C127" s="2"/>
      <c r="D127" s="2"/>
      <c r="E127" s="2"/>
    </row>
    <row r="128" spans="1:5" ht="18" customHeight="1" x14ac:dyDescent="0.25">
      <c r="C128" s="2"/>
      <c r="D128" s="2"/>
      <c r="E128" s="2"/>
    </row>
    <row r="129" spans="1:5" ht="18" customHeight="1" x14ac:dyDescent="0.25">
      <c r="A129" s="8"/>
      <c r="C129" s="2"/>
      <c r="D129" s="2"/>
      <c r="E129" s="2"/>
    </row>
    <row r="130" spans="1:5" ht="18" customHeight="1" x14ac:dyDescent="0.25">
      <c r="A130" s="8"/>
      <c r="C130" s="2"/>
      <c r="D130" s="2"/>
      <c r="E130" s="2"/>
    </row>
    <row r="131" spans="1:5" ht="18" customHeight="1" x14ac:dyDescent="0.25">
      <c r="A131" s="8"/>
      <c r="C131" s="2"/>
      <c r="D131" s="2"/>
      <c r="E131" s="2"/>
    </row>
    <row r="132" spans="1:5" ht="18" customHeight="1" x14ac:dyDescent="0.25">
      <c r="A132" s="8"/>
      <c r="C132" s="2"/>
      <c r="D132" s="2"/>
      <c r="E132" s="2"/>
    </row>
    <row r="133" spans="1:5" ht="18" customHeight="1" x14ac:dyDescent="0.25">
      <c r="A133" s="8"/>
      <c r="C133" s="2"/>
      <c r="D133" s="2"/>
      <c r="E133" s="2"/>
    </row>
    <row r="134" spans="1:5" ht="18" customHeight="1" x14ac:dyDescent="0.25">
      <c r="A134" s="8"/>
      <c r="C134" s="2"/>
      <c r="D134" s="2"/>
      <c r="E134" s="2"/>
    </row>
    <row r="135" spans="1:5" ht="18" customHeight="1" x14ac:dyDescent="0.25">
      <c r="B135" s="1"/>
      <c r="C135" s="2"/>
      <c r="D135" s="2"/>
      <c r="E135" s="2"/>
    </row>
    <row r="136" spans="1:5" ht="18" customHeight="1" x14ac:dyDescent="0.25">
      <c r="B136" s="5"/>
      <c r="C136" s="2"/>
      <c r="D136" s="2"/>
      <c r="E136" s="2"/>
    </row>
    <row r="137" spans="1:5" ht="18" customHeight="1" x14ac:dyDescent="0.25">
      <c r="C137" s="2"/>
      <c r="D137" s="2"/>
      <c r="E137" s="2"/>
    </row>
    <row r="138" spans="1:5" ht="18" customHeight="1" x14ac:dyDescent="0.25">
      <c r="C138" s="11"/>
      <c r="D138" s="2"/>
      <c r="E138" s="11"/>
    </row>
    <row r="139" spans="1:5" ht="18" customHeight="1" x14ac:dyDescent="0.25">
      <c r="C139" s="2"/>
      <c r="D139" s="2"/>
      <c r="E139" s="2"/>
    </row>
    <row r="140" spans="1:5" ht="18" customHeight="1" x14ac:dyDescent="0.25">
      <c r="C140" s="2"/>
      <c r="D140" s="2"/>
      <c r="E140" s="2"/>
    </row>
    <row r="141" spans="1:5" ht="18" customHeight="1" x14ac:dyDescent="0.25">
      <c r="C141" s="2"/>
      <c r="D141" s="2"/>
      <c r="E141" s="2"/>
    </row>
    <row r="142" spans="1:5" ht="18" customHeight="1" x14ac:dyDescent="0.25">
      <c r="C142" s="2"/>
      <c r="D142" s="2"/>
      <c r="E142" s="2"/>
    </row>
    <row r="143" spans="1:5" ht="18" customHeight="1" x14ac:dyDescent="0.25">
      <c r="C143" s="2"/>
      <c r="D143" s="2"/>
      <c r="E143" s="2"/>
    </row>
    <row r="144" spans="1:5" ht="18" customHeight="1" x14ac:dyDescent="0.25">
      <c r="C144" s="2"/>
      <c r="D144" s="2"/>
      <c r="E144" s="2"/>
    </row>
    <row r="145" spans="1:5" ht="18" customHeight="1" x14ac:dyDescent="0.25">
      <c r="C145" s="2"/>
      <c r="D145" s="2"/>
      <c r="E145" s="2"/>
    </row>
    <row r="146" spans="1:5" ht="18" customHeight="1" x14ac:dyDescent="0.25">
      <c r="C146" s="2"/>
      <c r="D146" s="2"/>
      <c r="E146" s="2"/>
    </row>
    <row r="147" spans="1:5" ht="18" customHeight="1" x14ac:dyDescent="0.25">
      <c r="C147" s="2"/>
      <c r="D147" s="2"/>
      <c r="E147" s="2"/>
    </row>
    <row r="148" spans="1:5" ht="18" customHeight="1" x14ac:dyDescent="0.25">
      <c r="C148" s="2"/>
      <c r="D148" s="2"/>
      <c r="E148" s="2"/>
    </row>
    <row r="149" spans="1:5" ht="18" customHeight="1" x14ac:dyDescent="0.25">
      <c r="C149" s="2"/>
      <c r="D149" s="2"/>
      <c r="E149" s="2"/>
    </row>
    <row r="150" spans="1:5" ht="18" customHeight="1" x14ac:dyDescent="0.25">
      <c r="A150" s="8"/>
      <c r="C150" s="2"/>
      <c r="D150" s="2"/>
      <c r="E150" s="2"/>
    </row>
    <row r="151" spans="1:5" ht="18" customHeight="1" x14ac:dyDescent="0.25">
      <c r="A151" s="8"/>
      <c r="C151" s="2"/>
      <c r="D151" s="2"/>
      <c r="E151" s="2"/>
    </row>
    <row r="152" spans="1:5" ht="18" customHeight="1" x14ac:dyDescent="0.25">
      <c r="A152" s="8"/>
      <c r="C152" s="2"/>
      <c r="D152" s="2"/>
      <c r="E152" s="2"/>
    </row>
    <row r="153" spans="1:5" ht="18" customHeight="1" x14ac:dyDescent="0.25">
      <c r="A153" s="4"/>
      <c r="B153" s="4"/>
      <c r="C153" s="6"/>
      <c r="D153" s="2"/>
      <c r="E153" s="6"/>
    </row>
    <row r="154" spans="1:5" ht="18" customHeight="1" x14ac:dyDescent="0.25">
      <c r="C154" s="2"/>
      <c r="D154" s="2"/>
      <c r="E154" s="2"/>
    </row>
    <row r="155" spans="1:5" ht="18" customHeight="1" x14ac:dyDescent="0.25">
      <c r="C155" s="2"/>
      <c r="D155" s="2"/>
      <c r="E155" s="2"/>
    </row>
    <row r="156" spans="1:5" ht="18" customHeight="1" x14ac:dyDescent="0.25">
      <c r="C156" s="2"/>
      <c r="D156" s="2"/>
      <c r="E156" s="2"/>
    </row>
    <row r="157" spans="1:5" ht="18" customHeight="1" x14ac:dyDescent="0.25">
      <c r="C157" s="2"/>
      <c r="D157" s="2"/>
      <c r="E157" s="2"/>
    </row>
    <row r="158" spans="1:5" ht="18" customHeight="1" x14ac:dyDescent="0.25">
      <c r="C158" s="2"/>
      <c r="D158" s="2"/>
      <c r="E158" s="2"/>
    </row>
    <row r="159" spans="1:5" ht="18" customHeight="1" x14ac:dyDescent="0.25">
      <c r="C159" s="2"/>
      <c r="D159" s="2"/>
      <c r="E159" s="2"/>
    </row>
    <row r="160" spans="1:5" ht="18" customHeight="1" x14ac:dyDescent="0.25">
      <c r="A160" s="8"/>
      <c r="C160" s="2"/>
      <c r="D160" s="2"/>
      <c r="E160" s="2"/>
    </row>
    <row r="161" spans="1:5" ht="18" customHeight="1" x14ac:dyDescent="0.25">
      <c r="A161" s="8"/>
      <c r="C161" s="2"/>
      <c r="D161" s="2"/>
      <c r="E161" s="2"/>
    </row>
    <row r="162" spans="1:5" ht="18" customHeight="1" x14ac:dyDescent="0.25">
      <c r="A162" s="8"/>
      <c r="C162" s="2"/>
      <c r="D162" s="2"/>
      <c r="E162" s="2"/>
    </row>
    <row r="163" spans="1:5" ht="18" customHeight="1" x14ac:dyDescent="0.25">
      <c r="C163" s="2"/>
      <c r="D163" s="2"/>
      <c r="E163" s="2"/>
    </row>
    <row r="164" spans="1:5" ht="18" customHeight="1" x14ac:dyDescent="0.25">
      <c r="C164" s="2"/>
      <c r="D164" s="2"/>
      <c r="E164" s="2"/>
    </row>
    <row r="165" spans="1:5" ht="18" customHeight="1" x14ac:dyDescent="0.25">
      <c r="C165" s="2"/>
      <c r="D165" s="2"/>
      <c r="E165" s="2"/>
    </row>
    <row r="166" spans="1:5" ht="18" customHeight="1" x14ac:dyDescent="0.25">
      <c r="A166" s="8"/>
      <c r="B166" s="12"/>
      <c r="C166" s="2"/>
      <c r="D166" s="2"/>
      <c r="E166" s="2"/>
    </row>
    <row r="167" spans="1:5" ht="18" customHeight="1" x14ac:dyDescent="0.25">
      <c r="C167" s="2"/>
      <c r="D167" s="2"/>
      <c r="E167" s="2"/>
    </row>
    <row r="168" spans="1:5" ht="18" customHeight="1" x14ac:dyDescent="0.25">
      <c r="A168" s="8"/>
      <c r="C168" s="2"/>
      <c r="D168" s="2"/>
      <c r="E168" s="2"/>
    </row>
    <row r="169" spans="1:5" ht="18" customHeight="1" x14ac:dyDescent="0.25">
      <c r="C169" s="2"/>
      <c r="D169" s="2"/>
      <c r="E169" s="2"/>
    </row>
    <row r="170" spans="1:5" ht="18" customHeight="1" x14ac:dyDescent="0.25">
      <c r="C170" s="2"/>
      <c r="D170" s="2"/>
      <c r="E170" s="2"/>
    </row>
    <row r="171" spans="1:5" ht="18" customHeight="1" x14ac:dyDescent="0.25">
      <c r="C171" s="2"/>
      <c r="D171" s="2"/>
      <c r="E171" s="2"/>
    </row>
    <row r="172" spans="1:5" ht="18" customHeight="1" x14ac:dyDescent="0.25">
      <c r="C172" s="2"/>
      <c r="D172" s="2"/>
      <c r="E172" s="2"/>
    </row>
    <row r="173" spans="1:5" ht="18" customHeight="1" x14ac:dyDescent="0.25">
      <c r="C173" s="2"/>
      <c r="D173" s="2"/>
      <c r="E173" s="2"/>
    </row>
    <row r="174" spans="1:5" ht="18" customHeight="1" x14ac:dyDescent="0.25">
      <c r="C174" s="2"/>
      <c r="D174" s="2"/>
      <c r="E174" s="2"/>
    </row>
    <row r="175" spans="1:5" ht="18" customHeight="1" x14ac:dyDescent="0.25">
      <c r="C175" s="2"/>
      <c r="D175" s="2"/>
      <c r="E175" s="2"/>
    </row>
    <row r="176" spans="1:5" ht="18" customHeight="1" x14ac:dyDescent="0.25">
      <c r="C176" s="11"/>
      <c r="D176" s="2"/>
      <c r="E176" s="11"/>
    </row>
    <row r="177" spans="1:5" ht="18" customHeight="1" x14ac:dyDescent="0.25">
      <c r="C177" s="2"/>
      <c r="D177" s="2"/>
      <c r="E177" s="2"/>
    </row>
    <row r="178" spans="1:5" ht="18" customHeight="1" x14ac:dyDescent="0.25">
      <c r="C178" s="2"/>
      <c r="D178" s="2"/>
      <c r="E178" s="2"/>
    </row>
    <row r="179" spans="1:5" ht="18" customHeight="1" x14ac:dyDescent="0.25">
      <c r="C179" s="2"/>
      <c r="D179" s="2"/>
      <c r="E179" s="2"/>
    </row>
    <row r="180" spans="1:5" ht="18" customHeight="1" x14ac:dyDescent="0.25">
      <c r="C180" s="2"/>
      <c r="D180" s="2"/>
      <c r="E180" s="2"/>
    </row>
    <row r="181" spans="1:5" ht="18" customHeight="1" x14ac:dyDescent="0.25">
      <c r="C181" s="2"/>
      <c r="D181" s="2"/>
      <c r="E181" s="2"/>
    </row>
    <row r="182" spans="1:5" ht="18" customHeight="1" x14ac:dyDescent="0.25">
      <c r="C182" s="2"/>
      <c r="D182" s="2"/>
      <c r="E182" s="2"/>
    </row>
    <row r="183" spans="1:5" ht="18" customHeight="1" x14ac:dyDescent="0.25">
      <c r="A183" s="8"/>
      <c r="C183" s="2"/>
      <c r="D183" s="2"/>
      <c r="E183" s="2"/>
    </row>
    <row r="184" spans="1:5" ht="18" customHeight="1" x14ac:dyDescent="0.25">
      <c r="A184" s="4"/>
      <c r="B184" s="4"/>
      <c r="C184" s="6"/>
      <c r="D184" s="2"/>
      <c r="E184" s="6"/>
    </row>
    <row r="185" spans="1:5" ht="18" customHeight="1" x14ac:dyDescent="0.25">
      <c r="C185" s="2"/>
      <c r="D185" s="2"/>
      <c r="E185" s="2"/>
    </row>
    <row r="186" spans="1:5" ht="18" customHeight="1" x14ac:dyDescent="0.25">
      <c r="C186" s="2"/>
      <c r="D186" s="2"/>
      <c r="E186" s="2"/>
    </row>
    <row r="187" spans="1:5" ht="18" customHeight="1" x14ac:dyDescent="0.25">
      <c r="C187" s="2"/>
      <c r="D187" s="2"/>
      <c r="E187" s="2"/>
    </row>
    <row r="188" spans="1:5" ht="18" customHeight="1" x14ac:dyDescent="0.25">
      <c r="C188" s="2"/>
      <c r="D188" s="2"/>
      <c r="E188" s="2"/>
    </row>
    <row r="189" spans="1:5" ht="18" customHeight="1" x14ac:dyDescent="0.25">
      <c r="C189" s="2"/>
      <c r="D189" s="2"/>
      <c r="E189" s="2"/>
    </row>
    <row r="190" spans="1:5" ht="18" customHeight="1" x14ac:dyDescent="0.25">
      <c r="C190" s="2"/>
      <c r="D190" s="2"/>
      <c r="E190" s="2"/>
    </row>
    <row r="191" spans="1:5" ht="18" customHeight="1" x14ac:dyDescent="0.25">
      <c r="C191" s="2"/>
      <c r="D191" s="2"/>
      <c r="E191" s="2"/>
    </row>
    <row r="192" spans="1:5" ht="18" customHeight="1" x14ac:dyDescent="0.25">
      <c r="A192" s="8"/>
      <c r="C192" s="2"/>
      <c r="D192" s="2"/>
      <c r="E192" s="2"/>
    </row>
    <row r="193" spans="1:5" ht="18" customHeight="1" x14ac:dyDescent="0.25">
      <c r="A193" s="8"/>
      <c r="C193" s="2"/>
      <c r="D193" s="2"/>
      <c r="E193" s="2"/>
    </row>
    <row r="194" spans="1:5" ht="18" customHeight="1" x14ac:dyDescent="0.25">
      <c r="C194" s="2"/>
      <c r="D194" s="2"/>
      <c r="E194" s="2"/>
    </row>
    <row r="195" spans="1:5" ht="18" customHeight="1" x14ac:dyDescent="0.25">
      <c r="C195" s="2"/>
      <c r="D195" s="2"/>
      <c r="E195" s="2"/>
    </row>
    <row r="196" spans="1:5" ht="18" customHeight="1" x14ac:dyDescent="0.25">
      <c r="C196" s="2"/>
      <c r="D196" s="2"/>
      <c r="E196" s="2"/>
    </row>
    <row r="197" spans="1:5" ht="18" customHeight="1" x14ac:dyDescent="0.25">
      <c r="C197" s="2"/>
      <c r="D197" s="2"/>
      <c r="E197" s="2"/>
    </row>
    <row r="198" spans="1:5" ht="18" customHeight="1" x14ac:dyDescent="0.25">
      <c r="A198" s="87"/>
      <c r="B198" s="87"/>
      <c r="C198" s="13"/>
      <c r="D198" s="2"/>
      <c r="E198" s="13"/>
    </row>
  </sheetData>
  <pageMargins left="0.7" right="0.7" top="0.75" bottom="0.75" header="0.3" footer="0.3"/>
  <pageSetup scale="8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3"/>
  <sheetViews>
    <sheetView zoomScale="115" zoomScaleNormal="115" workbookViewId="0">
      <selection activeCell="E11" sqref="E11"/>
    </sheetView>
  </sheetViews>
  <sheetFormatPr defaultRowHeight="15" x14ac:dyDescent="0.25"/>
  <cols>
    <col min="1" max="2" width="3.7109375" customWidth="1"/>
    <col min="3" max="3" width="40.5703125" customWidth="1"/>
    <col min="4" max="4" width="13.140625" customWidth="1"/>
  </cols>
  <sheetData>
    <row r="1" spans="1:5" ht="67.5" customHeight="1" x14ac:dyDescent="0.25">
      <c r="A1" s="123" t="s">
        <v>241</v>
      </c>
      <c r="B1" s="123" t="s">
        <v>242</v>
      </c>
      <c r="C1" s="124" t="s">
        <v>243</v>
      </c>
      <c r="D1" s="125" t="s">
        <v>290</v>
      </c>
    </row>
    <row r="2" spans="1:5" ht="15.75" x14ac:dyDescent="0.25">
      <c r="A2" s="126"/>
      <c r="B2" s="126"/>
      <c r="C2" s="126" t="s">
        <v>244</v>
      </c>
      <c r="D2" s="127">
        <v>-28589</v>
      </c>
    </row>
    <row r="3" spans="1:5" x14ac:dyDescent="0.25">
      <c r="A3" s="128" t="s">
        <v>316</v>
      </c>
      <c r="B3" s="128"/>
      <c r="C3" s="128"/>
      <c r="D3" s="129">
        <v>-11629</v>
      </c>
    </row>
    <row r="4" spans="1:5" x14ac:dyDescent="0.25">
      <c r="A4" s="130"/>
      <c r="B4" s="130" t="s">
        <v>251</v>
      </c>
      <c r="C4" s="130"/>
      <c r="D4" s="131">
        <v>11629</v>
      </c>
    </row>
    <row r="5" spans="1:5" x14ac:dyDescent="0.25">
      <c r="A5" s="124"/>
      <c r="B5" s="124"/>
      <c r="C5" s="124" t="s">
        <v>252</v>
      </c>
      <c r="D5" s="132">
        <v>11629</v>
      </c>
    </row>
    <row r="6" spans="1:5" x14ac:dyDescent="0.25">
      <c r="A6" s="128" t="s">
        <v>164</v>
      </c>
      <c r="B6" s="128"/>
      <c r="C6" s="128"/>
      <c r="D6" s="129">
        <v>1000</v>
      </c>
    </row>
    <row r="7" spans="1:5" x14ac:dyDescent="0.25">
      <c r="A7" s="130"/>
      <c r="B7" s="130" t="s">
        <v>251</v>
      </c>
      <c r="C7" s="130"/>
      <c r="D7" s="131">
        <v>-1000</v>
      </c>
    </row>
    <row r="8" spans="1:5" x14ac:dyDescent="0.25">
      <c r="A8" s="124"/>
      <c r="B8" s="124"/>
      <c r="C8" s="124" t="s">
        <v>253</v>
      </c>
      <c r="D8" s="132">
        <v>-1000</v>
      </c>
      <c r="E8" t="s">
        <v>318</v>
      </c>
    </row>
    <row r="9" spans="1:5" x14ac:dyDescent="0.25">
      <c r="A9" s="128" t="s">
        <v>254</v>
      </c>
      <c r="B9" s="128"/>
      <c r="C9" s="128"/>
      <c r="D9" s="129">
        <v>-2215</v>
      </c>
    </row>
    <row r="10" spans="1:5" x14ac:dyDescent="0.25">
      <c r="A10" s="130"/>
      <c r="B10" s="130" t="s">
        <v>251</v>
      </c>
      <c r="C10" s="130"/>
      <c r="D10" s="131">
        <v>2215</v>
      </c>
    </row>
    <row r="11" spans="1:5" x14ac:dyDescent="0.25">
      <c r="A11" s="124"/>
      <c r="B11" s="124"/>
      <c r="C11" s="124" t="s">
        <v>252</v>
      </c>
      <c r="D11" s="132">
        <v>2215</v>
      </c>
      <c r="E11" t="s">
        <v>415</v>
      </c>
    </row>
    <row r="12" spans="1:5" x14ac:dyDescent="0.25">
      <c r="A12" s="128" t="s">
        <v>113</v>
      </c>
      <c r="B12" s="128"/>
      <c r="C12" s="128"/>
      <c r="D12" s="129">
        <v>-15745</v>
      </c>
    </row>
    <row r="13" spans="1:5" x14ac:dyDescent="0.25">
      <c r="A13" s="130"/>
      <c r="B13" s="130" t="s">
        <v>251</v>
      </c>
      <c r="C13" s="130"/>
      <c r="D13" s="131">
        <v>15745</v>
      </c>
    </row>
    <row r="14" spans="1:5" x14ac:dyDescent="0.25">
      <c r="A14" s="124"/>
      <c r="B14" s="124"/>
      <c r="C14" s="124" t="s">
        <v>317</v>
      </c>
      <c r="D14" s="132">
        <v>15745</v>
      </c>
    </row>
    <row r="15" spans="1:5" x14ac:dyDescent="0.25">
      <c r="A15" s="128"/>
      <c r="B15" s="128"/>
      <c r="C15" s="128"/>
      <c r="D15" s="129"/>
    </row>
    <row r="16" spans="1:5" x14ac:dyDescent="0.25">
      <c r="A16" s="130"/>
      <c r="B16" s="130"/>
      <c r="C16" s="130"/>
      <c r="D16" s="131"/>
    </row>
    <row r="17" spans="1:4" x14ac:dyDescent="0.25">
      <c r="A17" s="124"/>
      <c r="B17" s="124"/>
      <c r="C17" s="124"/>
      <c r="D17" s="132"/>
    </row>
    <row r="18" spans="1:4" x14ac:dyDescent="0.25">
      <c r="A18" s="128"/>
      <c r="B18" s="128"/>
      <c r="C18" s="128"/>
      <c r="D18" s="129"/>
    </row>
    <row r="19" spans="1:4" x14ac:dyDescent="0.25">
      <c r="A19" s="130"/>
      <c r="B19" s="130"/>
      <c r="C19" s="130"/>
      <c r="D19" s="131"/>
    </row>
    <row r="20" spans="1:4" x14ac:dyDescent="0.25">
      <c r="A20" s="124"/>
      <c r="B20" s="124"/>
      <c r="C20" s="124"/>
      <c r="D20" s="132"/>
    </row>
    <row r="21" spans="1:4" x14ac:dyDescent="0.25">
      <c r="A21" s="128"/>
      <c r="B21" s="128"/>
      <c r="C21" s="128"/>
      <c r="D21" s="129"/>
    </row>
    <row r="22" spans="1:4" x14ac:dyDescent="0.25">
      <c r="A22" s="130"/>
      <c r="B22" s="130"/>
      <c r="C22" s="130"/>
      <c r="D22" s="131"/>
    </row>
    <row r="23" spans="1:4" x14ac:dyDescent="0.25">
      <c r="A23" s="124"/>
      <c r="B23" s="124"/>
      <c r="C23" s="124"/>
      <c r="D23" s="13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91"/>
  <sheetViews>
    <sheetView topLeftCell="A67" zoomScale="97" zoomScaleNormal="97" workbookViewId="0">
      <selection activeCell="F78" sqref="F78"/>
    </sheetView>
  </sheetViews>
  <sheetFormatPr defaultColWidth="9.140625" defaultRowHeight="15" x14ac:dyDescent="0.25"/>
  <cols>
    <col min="1" max="1" width="5.28515625" customWidth="1"/>
    <col min="2" max="2" width="6.42578125" customWidth="1"/>
    <col min="3" max="3" width="42.7109375" customWidth="1"/>
    <col min="4" max="4" width="14.5703125" customWidth="1"/>
  </cols>
  <sheetData>
    <row r="1" spans="1:5" ht="64.5" x14ac:dyDescent="0.25">
      <c r="A1" s="123" t="s">
        <v>241</v>
      </c>
      <c r="B1" s="123" t="s">
        <v>242</v>
      </c>
      <c r="C1" s="124" t="s">
        <v>243</v>
      </c>
      <c r="D1" s="125" t="s">
        <v>290</v>
      </c>
      <c r="E1" s="3"/>
    </row>
    <row r="2" spans="1:5" ht="15.75" x14ac:dyDescent="0.25">
      <c r="A2" s="126"/>
      <c r="B2" s="126"/>
      <c r="C2" s="126" t="s">
        <v>244</v>
      </c>
      <c r="D2" s="127">
        <v>-129221</v>
      </c>
      <c r="E2" s="3"/>
    </row>
    <row r="3" spans="1:5" x14ac:dyDescent="0.25">
      <c r="A3" s="128" t="s">
        <v>255</v>
      </c>
      <c r="B3" s="128"/>
      <c r="C3" s="128"/>
      <c r="D3" s="129">
        <v>0</v>
      </c>
      <c r="E3" s="3"/>
    </row>
    <row r="4" spans="1:5" x14ac:dyDescent="0.25">
      <c r="A4" s="130"/>
      <c r="B4" s="130" t="s">
        <v>251</v>
      </c>
      <c r="C4" s="130"/>
      <c r="D4" s="131">
        <v>0</v>
      </c>
      <c r="E4" s="3"/>
    </row>
    <row r="5" spans="1:5" x14ac:dyDescent="0.25">
      <c r="A5" s="124"/>
      <c r="B5" s="124"/>
      <c r="C5" s="124" t="s">
        <v>257</v>
      </c>
      <c r="D5" s="132">
        <v>6203</v>
      </c>
      <c r="E5" s="3"/>
    </row>
    <row r="6" spans="1:5" x14ac:dyDescent="0.25">
      <c r="A6" s="124"/>
      <c r="B6" s="124"/>
      <c r="C6" s="124" t="s">
        <v>258</v>
      </c>
      <c r="D6" s="132">
        <v>2047</v>
      </c>
      <c r="E6" s="3"/>
    </row>
    <row r="7" spans="1:5" x14ac:dyDescent="0.25">
      <c r="A7" s="124"/>
      <c r="B7" s="124"/>
      <c r="C7" s="124" t="s">
        <v>259</v>
      </c>
      <c r="D7" s="132">
        <v>50</v>
      </c>
      <c r="E7" s="3"/>
    </row>
    <row r="8" spans="1:5" x14ac:dyDescent="0.25">
      <c r="A8" s="124"/>
      <c r="B8" s="124"/>
      <c r="C8" s="124" t="s">
        <v>270</v>
      </c>
      <c r="D8" s="132">
        <v>-5300</v>
      </c>
      <c r="E8" s="3" t="s">
        <v>328</v>
      </c>
    </row>
    <row r="9" spans="1:5" x14ac:dyDescent="0.25">
      <c r="A9" s="124"/>
      <c r="B9" s="124"/>
      <c r="C9" s="124" t="s">
        <v>319</v>
      </c>
      <c r="D9" s="132">
        <v>-500</v>
      </c>
      <c r="E9" s="3"/>
    </row>
    <row r="10" spans="1:5" x14ac:dyDescent="0.25">
      <c r="A10" s="124"/>
      <c r="B10" s="124"/>
      <c r="C10" s="124" t="s">
        <v>277</v>
      </c>
      <c r="D10" s="132">
        <v>-500</v>
      </c>
      <c r="E10" s="3"/>
    </row>
    <row r="11" spans="1:5" x14ac:dyDescent="0.25">
      <c r="A11" s="124"/>
      <c r="B11" s="124"/>
      <c r="C11" s="124" t="s">
        <v>268</v>
      </c>
      <c r="D11" s="132">
        <v>-2000</v>
      </c>
    </row>
    <row r="12" spans="1:5" x14ac:dyDescent="0.25">
      <c r="A12" s="128" t="s">
        <v>260</v>
      </c>
      <c r="B12" s="128"/>
      <c r="C12" s="128"/>
      <c r="D12" s="129">
        <v>-120</v>
      </c>
      <c r="E12" t="s">
        <v>330</v>
      </c>
    </row>
    <row r="13" spans="1:5" x14ac:dyDescent="0.25">
      <c r="A13" s="130"/>
      <c r="B13" s="130" t="s">
        <v>251</v>
      </c>
      <c r="C13" s="130"/>
      <c r="D13" s="131">
        <v>120</v>
      </c>
    </row>
    <row r="14" spans="1:5" x14ac:dyDescent="0.25">
      <c r="A14" s="124"/>
      <c r="B14" s="124"/>
      <c r="C14" s="124" t="s">
        <v>261</v>
      </c>
      <c r="D14" s="132">
        <v>120</v>
      </c>
    </row>
    <row r="15" spans="1:5" x14ac:dyDescent="0.25">
      <c r="A15" s="128" t="s">
        <v>246</v>
      </c>
      <c r="B15" s="128"/>
      <c r="C15" s="128"/>
      <c r="D15" s="129">
        <v>-4033</v>
      </c>
      <c r="E15" t="s">
        <v>329</v>
      </c>
    </row>
    <row r="16" spans="1:5" x14ac:dyDescent="0.25">
      <c r="A16" s="130"/>
      <c r="B16" s="130" t="s">
        <v>251</v>
      </c>
      <c r="C16" s="130"/>
      <c r="D16" s="131">
        <v>4033</v>
      </c>
    </row>
    <row r="17" spans="1:5" x14ac:dyDescent="0.25">
      <c r="A17" s="124"/>
      <c r="B17" s="124"/>
      <c r="C17" s="124" t="s">
        <v>263</v>
      </c>
      <c r="D17" s="132">
        <v>4033</v>
      </c>
    </row>
    <row r="18" spans="1:5" x14ac:dyDescent="0.25">
      <c r="A18" s="128" t="s">
        <v>65</v>
      </c>
      <c r="B18" s="128"/>
      <c r="C18" s="128"/>
      <c r="D18" s="129">
        <v>5710</v>
      </c>
    </row>
    <row r="19" spans="1:5" x14ac:dyDescent="0.25">
      <c r="A19" s="130"/>
      <c r="B19" s="130" t="s">
        <v>251</v>
      </c>
      <c r="C19" s="130"/>
      <c r="D19" s="131">
        <v>-5710</v>
      </c>
    </row>
    <row r="20" spans="1:5" x14ac:dyDescent="0.25">
      <c r="A20" s="124"/>
      <c r="B20" s="124"/>
      <c r="C20" s="124" t="s">
        <v>264</v>
      </c>
      <c r="D20" s="132">
        <v>-500</v>
      </c>
    </row>
    <row r="21" spans="1:5" x14ac:dyDescent="0.25">
      <c r="A21" s="124"/>
      <c r="B21" s="124"/>
      <c r="C21" s="124" t="s">
        <v>286</v>
      </c>
      <c r="D21" s="132">
        <v>-500</v>
      </c>
    </row>
    <row r="22" spans="1:5" x14ac:dyDescent="0.25">
      <c r="A22" s="124"/>
      <c r="B22" s="124"/>
      <c r="C22" s="124" t="s">
        <v>263</v>
      </c>
      <c r="D22" s="132">
        <v>-2710</v>
      </c>
    </row>
    <row r="23" spans="1:5" x14ac:dyDescent="0.25">
      <c r="A23" s="124"/>
      <c r="B23" s="124"/>
      <c r="C23" s="124" t="s">
        <v>276</v>
      </c>
      <c r="D23" s="132">
        <v>-2000</v>
      </c>
    </row>
    <row r="24" spans="1:5" x14ac:dyDescent="0.25">
      <c r="A24" s="128" t="s">
        <v>266</v>
      </c>
      <c r="B24" s="128"/>
      <c r="C24" s="128"/>
      <c r="D24" s="129">
        <v>-8000</v>
      </c>
      <c r="E24" s="14" t="s">
        <v>331</v>
      </c>
    </row>
    <row r="25" spans="1:5" x14ac:dyDescent="0.25">
      <c r="A25" s="130"/>
      <c r="B25" s="130" t="s">
        <v>251</v>
      </c>
      <c r="C25" s="130"/>
      <c r="D25" s="131">
        <v>8000</v>
      </c>
    </row>
    <row r="26" spans="1:5" x14ac:dyDescent="0.25">
      <c r="A26" s="124"/>
      <c r="B26" s="124"/>
      <c r="C26" s="124" t="s">
        <v>263</v>
      </c>
      <c r="D26" s="132">
        <v>8000</v>
      </c>
    </row>
    <row r="27" spans="1:5" x14ac:dyDescent="0.25">
      <c r="A27" s="128" t="s">
        <v>320</v>
      </c>
      <c r="B27" s="128"/>
      <c r="C27" s="128"/>
      <c r="D27" s="129">
        <v>-1000</v>
      </c>
      <c r="E27" t="s">
        <v>332</v>
      </c>
    </row>
    <row r="28" spans="1:5" x14ac:dyDescent="0.25">
      <c r="A28" s="130"/>
      <c r="B28" s="130" t="s">
        <v>251</v>
      </c>
      <c r="C28" s="130"/>
      <c r="D28" s="131">
        <v>1000</v>
      </c>
    </row>
    <row r="29" spans="1:5" x14ac:dyDescent="0.25">
      <c r="A29" s="124"/>
      <c r="B29" s="124"/>
      <c r="C29" s="124" t="s">
        <v>265</v>
      </c>
      <c r="D29" s="132">
        <v>1000</v>
      </c>
    </row>
    <row r="30" spans="1:5" s="134" customFormat="1" x14ac:dyDescent="0.25">
      <c r="A30" s="128" t="s">
        <v>181</v>
      </c>
      <c r="B30" s="128"/>
      <c r="C30" s="128"/>
      <c r="D30" s="129">
        <v>-6408</v>
      </c>
      <c r="E30" s="134" t="s">
        <v>370</v>
      </c>
    </row>
    <row r="31" spans="1:5" x14ac:dyDescent="0.25">
      <c r="A31" s="130"/>
      <c r="B31" s="130" t="s">
        <v>251</v>
      </c>
      <c r="C31" s="130"/>
      <c r="D31" s="131">
        <v>6408</v>
      </c>
    </row>
    <row r="32" spans="1:5" x14ac:dyDescent="0.25">
      <c r="A32" s="124"/>
      <c r="B32" s="124"/>
      <c r="C32" s="124" t="s">
        <v>261</v>
      </c>
      <c r="D32" s="132">
        <v>6408</v>
      </c>
    </row>
    <row r="33" spans="1:5" x14ac:dyDescent="0.25">
      <c r="A33" s="128" t="s">
        <v>267</v>
      </c>
      <c r="B33" s="128"/>
      <c r="C33" s="128"/>
      <c r="D33" s="129">
        <v>-3000</v>
      </c>
      <c r="E33" t="s">
        <v>371</v>
      </c>
    </row>
    <row r="34" spans="1:5" x14ac:dyDescent="0.25">
      <c r="A34" s="130"/>
      <c r="B34" s="130" t="s">
        <v>251</v>
      </c>
      <c r="C34" s="130"/>
      <c r="D34" s="131">
        <v>3000</v>
      </c>
    </row>
    <row r="35" spans="1:5" x14ac:dyDescent="0.25">
      <c r="A35" s="124"/>
      <c r="B35" s="124"/>
      <c r="C35" s="124" t="s">
        <v>262</v>
      </c>
      <c r="D35" s="132">
        <v>3000</v>
      </c>
    </row>
    <row r="36" spans="1:5" x14ac:dyDescent="0.25">
      <c r="A36" s="128" t="s">
        <v>321</v>
      </c>
      <c r="B36" s="128"/>
      <c r="C36" s="128"/>
      <c r="D36" s="129">
        <v>-855</v>
      </c>
      <c r="E36" t="s">
        <v>372</v>
      </c>
    </row>
    <row r="37" spans="1:5" x14ac:dyDescent="0.25">
      <c r="A37" s="130"/>
      <c r="B37" s="130" t="s">
        <v>251</v>
      </c>
      <c r="C37" s="130"/>
      <c r="D37" s="131">
        <v>855</v>
      </c>
    </row>
    <row r="38" spans="1:5" x14ac:dyDescent="0.25">
      <c r="A38" s="124"/>
      <c r="B38" s="124"/>
      <c r="C38" s="124" t="s">
        <v>263</v>
      </c>
      <c r="D38" s="132">
        <v>855</v>
      </c>
    </row>
    <row r="39" spans="1:5" s="134" customFormat="1" x14ac:dyDescent="0.25">
      <c r="A39" s="128" t="s">
        <v>165</v>
      </c>
      <c r="B39" s="128"/>
      <c r="C39" s="128"/>
      <c r="D39" s="129">
        <v>-898</v>
      </c>
      <c r="E39" t="s">
        <v>333</v>
      </c>
    </row>
    <row r="40" spans="1:5" x14ac:dyDescent="0.25">
      <c r="A40" s="130"/>
      <c r="B40" s="130" t="s">
        <v>251</v>
      </c>
      <c r="C40" s="130"/>
      <c r="D40" s="131">
        <v>898</v>
      </c>
    </row>
    <row r="41" spans="1:5" x14ac:dyDescent="0.25">
      <c r="A41" s="124"/>
      <c r="B41" s="124"/>
      <c r="C41" s="124" t="s">
        <v>272</v>
      </c>
      <c r="D41" s="132">
        <v>500</v>
      </c>
    </row>
    <row r="42" spans="1:5" x14ac:dyDescent="0.25">
      <c r="A42" s="124"/>
      <c r="B42" s="124"/>
      <c r="C42" s="124" t="s">
        <v>278</v>
      </c>
      <c r="D42" s="132">
        <v>398</v>
      </c>
    </row>
    <row r="43" spans="1:5" x14ac:dyDescent="0.25">
      <c r="A43" s="128" t="s">
        <v>322</v>
      </c>
      <c r="B43" s="128"/>
      <c r="C43" s="128"/>
      <c r="D43" s="129">
        <v>-1204</v>
      </c>
      <c r="E43" t="s">
        <v>373</v>
      </c>
    </row>
    <row r="44" spans="1:5" x14ac:dyDescent="0.25">
      <c r="A44" s="130"/>
      <c r="B44" s="130" t="s">
        <v>251</v>
      </c>
      <c r="C44" s="130"/>
      <c r="D44" s="131">
        <v>1204</v>
      </c>
    </row>
    <row r="45" spans="1:5" x14ac:dyDescent="0.25">
      <c r="A45" s="124"/>
      <c r="B45" s="124"/>
      <c r="C45" s="124" t="s">
        <v>276</v>
      </c>
      <c r="D45" s="132">
        <v>1204</v>
      </c>
    </row>
    <row r="46" spans="1:5" x14ac:dyDescent="0.25">
      <c r="A46" s="128" t="s">
        <v>144</v>
      </c>
      <c r="B46" s="128"/>
      <c r="C46" s="128"/>
      <c r="D46" s="129">
        <v>4338</v>
      </c>
    </row>
    <row r="47" spans="1:5" x14ac:dyDescent="0.25">
      <c r="A47" s="130"/>
      <c r="B47" s="130" t="s">
        <v>251</v>
      </c>
      <c r="C47" s="130"/>
      <c r="D47" s="131">
        <v>-4338</v>
      </c>
    </row>
    <row r="48" spans="1:5" x14ac:dyDescent="0.25">
      <c r="A48" s="124"/>
      <c r="B48" s="124"/>
      <c r="C48" s="124" t="s">
        <v>257</v>
      </c>
      <c r="D48" s="132">
        <v>-1000</v>
      </c>
    </row>
    <row r="49" spans="1:5" x14ac:dyDescent="0.25">
      <c r="A49" s="124"/>
      <c r="B49" s="124"/>
      <c r="C49" s="124" t="s">
        <v>258</v>
      </c>
      <c r="D49" s="132">
        <v>-330</v>
      </c>
    </row>
    <row r="50" spans="1:5" x14ac:dyDescent="0.25">
      <c r="A50" s="124"/>
      <c r="B50" s="124"/>
      <c r="C50" s="124" t="s">
        <v>259</v>
      </c>
      <c r="D50" s="132">
        <v>-8</v>
      </c>
    </row>
    <row r="51" spans="1:5" x14ac:dyDescent="0.25">
      <c r="A51" s="124"/>
      <c r="B51" s="124"/>
      <c r="C51" s="124" t="s">
        <v>268</v>
      </c>
      <c r="D51" s="132">
        <v>-3000</v>
      </c>
    </row>
    <row r="52" spans="1:5" x14ac:dyDescent="0.25">
      <c r="A52" s="128" t="s">
        <v>285</v>
      </c>
      <c r="B52" s="128"/>
      <c r="C52" s="128"/>
      <c r="D52" s="129">
        <v>-3566</v>
      </c>
      <c r="E52" t="s">
        <v>374</v>
      </c>
    </row>
    <row r="53" spans="1:5" x14ac:dyDescent="0.25">
      <c r="A53" s="130"/>
      <c r="B53" s="130" t="s">
        <v>251</v>
      </c>
      <c r="C53" s="130"/>
      <c r="D53" s="131">
        <v>3566</v>
      </c>
    </row>
    <row r="54" spans="1:5" x14ac:dyDescent="0.25">
      <c r="A54" s="124"/>
      <c r="B54" s="124"/>
      <c r="C54" s="124" t="s">
        <v>263</v>
      </c>
      <c r="D54" s="132">
        <v>3566</v>
      </c>
    </row>
    <row r="55" spans="1:5" x14ac:dyDescent="0.25">
      <c r="A55" s="128" t="s">
        <v>275</v>
      </c>
      <c r="B55" s="128"/>
      <c r="C55" s="128"/>
      <c r="D55" s="129">
        <v>-3953</v>
      </c>
    </row>
    <row r="56" spans="1:5" x14ac:dyDescent="0.25">
      <c r="A56" s="130"/>
      <c r="B56" s="130" t="s">
        <v>251</v>
      </c>
      <c r="C56" s="130"/>
      <c r="D56" s="131">
        <v>3953</v>
      </c>
    </row>
    <row r="57" spans="1:5" x14ac:dyDescent="0.25">
      <c r="A57" s="124"/>
      <c r="B57" s="124"/>
      <c r="C57" s="124" t="s">
        <v>257</v>
      </c>
      <c r="D57" s="132">
        <v>389</v>
      </c>
    </row>
    <row r="58" spans="1:5" x14ac:dyDescent="0.25">
      <c r="A58" s="124"/>
      <c r="B58" s="124"/>
      <c r="C58" s="124" t="s">
        <v>258</v>
      </c>
      <c r="D58" s="132">
        <v>128</v>
      </c>
    </row>
    <row r="59" spans="1:5" x14ac:dyDescent="0.25">
      <c r="A59" s="124"/>
      <c r="B59" s="124"/>
      <c r="C59" s="124" t="s">
        <v>259</v>
      </c>
      <c r="D59" s="132">
        <v>3</v>
      </c>
    </row>
    <row r="60" spans="1:5" x14ac:dyDescent="0.25">
      <c r="A60" s="124"/>
      <c r="B60" s="124"/>
      <c r="C60" s="124" t="s">
        <v>323</v>
      </c>
      <c r="D60" s="132">
        <v>614</v>
      </c>
    </row>
    <row r="61" spans="1:5" x14ac:dyDescent="0.25">
      <c r="A61" s="124"/>
      <c r="B61" s="124"/>
      <c r="C61" s="124" t="s">
        <v>276</v>
      </c>
      <c r="D61" s="132">
        <v>2539</v>
      </c>
      <c r="E61" t="s">
        <v>381</v>
      </c>
    </row>
    <row r="62" spans="1:5" x14ac:dyDescent="0.25">
      <c r="A62" s="124"/>
      <c r="B62" s="124"/>
      <c r="C62" s="124" t="s">
        <v>279</v>
      </c>
      <c r="D62" s="132">
        <v>280</v>
      </c>
    </row>
    <row r="63" spans="1:5" x14ac:dyDescent="0.25">
      <c r="A63" s="128" t="s">
        <v>172</v>
      </c>
      <c r="B63" s="128"/>
      <c r="C63" s="128"/>
      <c r="D63" s="129">
        <v>-616</v>
      </c>
    </row>
    <row r="64" spans="1:5" x14ac:dyDescent="0.25">
      <c r="A64" s="130"/>
      <c r="B64" s="130" t="s">
        <v>251</v>
      </c>
      <c r="C64" s="130"/>
      <c r="D64" s="131">
        <v>616</v>
      </c>
    </row>
    <row r="65" spans="1:5" x14ac:dyDescent="0.25">
      <c r="A65" s="124"/>
      <c r="B65" s="124"/>
      <c r="C65" s="124" t="s">
        <v>276</v>
      </c>
      <c r="D65" s="132">
        <v>616</v>
      </c>
      <c r="E65" s="134" t="s">
        <v>381</v>
      </c>
    </row>
    <row r="66" spans="1:5" x14ac:dyDescent="0.25">
      <c r="A66" s="128" t="s">
        <v>82</v>
      </c>
      <c r="B66" s="128"/>
      <c r="C66" s="128"/>
      <c r="D66" s="129">
        <v>-370</v>
      </c>
    </row>
    <row r="67" spans="1:5" x14ac:dyDescent="0.25">
      <c r="A67" s="130"/>
      <c r="B67" s="130" t="s">
        <v>251</v>
      </c>
      <c r="C67" s="130"/>
      <c r="D67" s="131">
        <v>370</v>
      </c>
    </row>
    <row r="68" spans="1:5" x14ac:dyDescent="0.25">
      <c r="A68" s="124"/>
      <c r="B68" s="124"/>
      <c r="C68" s="124" t="s">
        <v>276</v>
      </c>
      <c r="D68" s="132">
        <v>370</v>
      </c>
    </row>
    <row r="69" spans="1:5" x14ac:dyDescent="0.25">
      <c r="A69" s="128" t="s">
        <v>232</v>
      </c>
      <c r="B69" s="128"/>
      <c r="C69" s="128"/>
      <c r="D69" s="129">
        <v>1702</v>
      </c>
      <c r="E69" t="s">
        <v>416</v>
      </c>
    </row>
    <row r="70" spans="1:5" x14ac:dyDescent="0.25">
      <c r="A70" s="130"/>
      <c r="B70" s="130" t="s">
        <v>251</v>
      </c>
      <c r="C70" s="130"/>
      <c r="D70" s="131">
        <v>-1702</v>
      </c>
    </row>
    <row r="71" spans="1:5" x14ac:dyDescent="0.25">
      <c r="A71" s="124"/>
      <c r="B71" s="124"/>
      <c r="C71" s="124" t="s">
        <v>269</v>
      </c>
      <c r="D71" s="132">
        <v>-1272</v>
      </c>
    </row>
    <row r="72" spans="1:5" x14ac:dyDescent="0.25">
      <c r="A72" s="124"/>
      <c r="B72" s="124"/>
      <c r="C72" s="124" t="s">
        <v>258</v>
      </c>
      <c r="D72" s="132">
        <v>-420</v>
      </c>
    </row>
    <row r="73" spans="1:5" x14ac:dyDescent="0.25">
      <c r="A73" s="124"/>
      <c r="B73" s="124"/>
      <c r="C73" s="124" t="s">
        <v>259</v>
      </c>
      <c r="D73" s="132">
        <v>-10</v>
      </c>
    </row>
    <row r="74" spans="1:5" x14ac:dyDescent="0.25">
      <c r="A74" s="128" t="s">
        <v>254</v>
      </c>
      <c r="B74" s="128"/>
      <c r="C74" s="128"/>
      <c r="D74" s="129">
        <v>-1285</v>
      </c>
      <c r="E74" t="s">
        <v>375</v>
      </c>
    </row>
    <row r="75" spans="1:5" x14ac:dyDescent="0.25">
      <c r="A75" s="130"/>
      <c r="B75" s="130" t="s">
        <v>251</v>
      </c>
      <c r="C75" s="130"/>
      <c r="D75" s="131">
        <v>1285</v>
      </c>
    </row>
    <row r="76" spans="1:5" x14ac:dyDescent="0.25">
      <c r="A76" s="124"/>
      <c r="B76" s="124"/>
      <c r="C76" s="124" t="s">
        <v>257</v>
      </c>
      <c r="D76" s="132">
        <v>960</v>
      </c>
    </row>
    <row r="77" spans="1:5" x14ac:dyDescent="0.25">
      <c r="A77" s="124"/>
      <c r="B77" s="124"/>
      <c r="C77" s="124" t="s">
        <v>258</v>
      </c>
      <c r="D77" s="132">
        <v>317</v>
      </c>
    </row>
    <row r="78" spans="1:5" x14ac:dyDescent="0.25">
      <c r="A78" s="124"/>
      <c r="B78" s="124"/>
      <c r="C78" s="124" t="s">
        <v>259</v>
      </c>
      <c r="D78" s="132">
        <v>8</v>
      </c>
    </row>
    <row r="79" spans="1:5" x14ac:dyDescent="0.25">
      <c r="A79" s="128" t="s">
        <v>89</v>
      </c>
      <c r="B79" s="128"/>
      <c r="C79" s="128"/>
      <c r="D79" s="129">
        <v>-3875</v>
      </c>
    </row>
    <row r="80" spans="1:5" x14ac:dyDescent="0.25">
      <c r="A80" s="130"/>
      <c r="B80" s="130" t="s">
        <v>251</v>
      </c>
      <c r="C80" s="130"/>
      <c r="D80" s="131">
        <v>3875</v>
      </c>
      <c r="E80" s="134" t="s">
        <v>380</v>
      </c>
    </row>
    <row r="81" spans="1:5" x14ac:dyDescent="0.25">
      <c r="A81" s="124"/>
      <c r="B81" s="124"/>
      <c r="C81" s="124" t="s">
        <v>256</v>
      </c>
      <c r="D81" s="132">
        <v>2149</v>
      </c>
    </row>
    <row r="82" spans="1:5" x14ac:dyDescent="0.25">
      <c r="A82" s="124"/>
      <c r="B82" s="124"/>
      <c r="C82" s="124" t="s">
        <v>258</v>
      </c>
      <c r="D82" s="132">
        <v>709</v>
      </c>
    </row>
    <row r="83" spans="1:5" x14ac:dyDescent="0.25">
      <c r="A83" s="124"/>
      <c r="B83" s="124"/>
      <c r="C83" s="124" t="s">
        <v>259</v>
      </c>
      <c r="D83" s="132">
        <v>17</v>
      </c>
    </row>
    <row r="84" spans="1:5" s="134" customFormat="1" x14ac:dyDescent="0.25">
      <c r="A84" s="124"/>
      <c r="B84" s="124"/>
      <c r="C84" s="124" t="s">
        <v>263</v>
      </c>
      <c r="D84" s="132">
        <v>1000</v>
      </c>
      <c r="E84" s="134" t="s">
        <v>389</v>
      </c>
    </row>
    <row r="85" spans="1:5" x14ac:dyDescent="0.25">
      <c r="A85" s="128" t="s">
        <v>90</v>
      </c>
      <c r="B85" s="128"/>
      <c r="C85" s="128"/>
      <c r="D85" s="129">
        <v>-1938</v>
      </c>
    </row>
    <row r="86" spans="1:5" x14ac:dyDescent="0.25">
      <c r="A86" s="130"/>
      <c r="B86" s="130" t="s">
        <v>251</v>
      </c>
      <c r="C86" s="130"/>
      <c r="D86" s="131">
        <v>1938</v>
      </c>
      <c r="E86" s="134" t="s">
        <v>380</v>
      </c>
    </row>
    <row r="87" spans="1:5" x14ac:dyDescent="0.25">
      <c r="A87" s="124"/>
      <c r="B87" s="124"/>
      <c r="C87" s="124" t="s">
        <v>256</v>
      </c>
      <c r="D87" s="132">
        <v>1448</v>
      </c>
    </row>
    <row r="88" spans="1:5" x14ac:dyDescent="0.25">
      <c r="A88" s="124"/>
      <c r="B88" s="124"/>
      <c r="C88" s="124" t="s">
        <v>257</v>
      </c>
      <c r="D88" s="132">
        <v>478</v>
      </c>
    </row>
    <row r="89" spans="1:5" x14ac:dyDescent="0.25">
      <c r="A89" s="124"/>
      <c r="B89" s="124"/>
      <c r="C89" s="124" t="s">
        <v>259</v>
      </c>
      <c r="D89" s="132">
        <v>12</v>
      </c>
    </row>
    <row r="90" spans="1:5" x14ac:dyDescent="0.25">
      <c r="A90" s="128" t="s">
        <v>212</v>
      </c>
      <c r="B90" s="128"/>
      <c r="C90" s="128"/>
      <c r="D90" s="129">
        <v>-2270</v>
      </c>
    </row>
    <row r="91" spans="1:5" x14ac:dyDescent="0.25">
      <c r="A91" s="130"/>
      <c r="B91" s="130" t="s">
        <v>251</v>
      </c>
      <c r="C91" s="130"/>
      <c r="D91" s="131">
        <v>2270</v>
      </c>
    </row>
    <row r="92" spans="1:5" x14ac:dyDescent="0.25">
      <c r="A92" s="124"/>
      <c r="B92" s="124"/>
      <c r="C92" s="124" t="s">
        <v>256</v>
      </c>
      <c r="D92" s="132">
        <v>1697</v>
      </c>
      <c r="E92" s="134" t="s">
        <v>380</v>
      </c>
    </row>
    <row r="93" spans="1:5" x14ac:dyDescent="0.25">
      <c r="A93" s="124"/>
      <c r="B93" s="124"/>
      <c r="C93" s="124" t="s">
        <v>258</v>
      </c>
      <c r="D93" s="132">
        <v>560</v>
      </c>
    </row>
    <row r="94" spans="1:5" x14ac:dyDescent="0.25">
      <c r="A94" s="124"/>
      <c r="B94" s="124"/>
      <c r="C94" s="124" t="s">
        <v>259</v>
      </c>
      <c r="D94" s="132">
        <v>13</v>
      </c>
    </row>
    <row r="95" spans="1:5" x14ac:dyDescent="0.25">
      <c r="A95" s="128" t="s">
        <v>91</v>
      </c>
      <c r="B95" s="128"/>
      <c r="C95" s="128"/>
      <c r="D95" s="129">
        <v>-2915</v>
      </c>
    </row>
    <row r="96" spans="1:5" x14ac:dyDescent="0.25">
      <c r="A96" s="130"/>
      <c r="B96" s="130" t="s">
        <v>251</v>
      </c>
      <c r="C96" s="130"/>
      <c r="D96" s="131">
        <v>2915</v>
      </c>
    </row>
    <row r="97" spans="1:5" x14ac:dyDescent="0.25">
      <c r="A97" s="124"/>
      <c r="B97" s="124"/>
      <c r="C97" s="124" t="s">
        <v>257</v>
      </c>
      <c r="D97" s="132">
        <v>500</v>
      </c>
      <c r="E97" t="s">
        <v>383</v>
      </c>
    </row>
    <row r="98" spans="1:5" x14ac:dyDescent="0.25">
      <c r="A98" s="124"/>
      <c r="B98" s="124"/>
      <c r="C98" s="124" t="s">
        <v>258</v>
      </c>
      <c r="D98" s="132">
        <v>165</v>
      </c>
    </row>
    <row r="99" spans="1:5" x14ac:dyDescent="0.25">
      <c r="A99" s="124"/>
      <c r="B99" s="124"/>
      <c r="C99" s="124" t="s">
        <v>259</v>
      </c>
      <c r="D99" s="132">
        <v>4</v>
      </c>
    </row>
    <row r="100" spans="1:5" x14ac:dyDescent="0.25">
      <c r="A100" s="124"/>
      <c r="B100" s="124"/>
      <c r="C100" s="124" t="s">
        <v>286</v>
      </c>
      <c r="D100" s="132">
        <v>2000</v>
      </c>
      <c r="E100" t="s">
        <v>382</v>
      </c>
    </row>
    <row r="101" spans="1:5" x14ac:dyDescent="0.25">
      <c r="A101" s="124"/>
      <c r="B101" s="124"/>
      <c r="C101" s="124" t="s">
        <v>276</v>
      </c>
      <c r="D101" s="132">
        <v>246</v>
      </c>
      <c r="E101" s="134" t="s">
        <v>381</v>
      </c>
    </row>
    <row r="102" spans="1:5" x14ac:dyDescent="0.25">
      <c r="A102" s="128" t="s">
        <v>92</v>
      </c>
      <c r="B102" s="128"/>
      <c r="C102" s="128"/>
      <c r="D102" s="129">
        <v>3774</v>
      </c>
    </row>
    <row r="103" spans="1:5" x14ac:dyDescent="0.25">
      <c r="A103" s="130"/>
      <c r="B103" s="130" t="s">
        <v>251</v>
      </c>
      <c r="C103" s="130"/>
      <c r="D103" s="131">
        <v>-3774</v>
      </c>
    </row>
    <row r="104" spans="1:5" x14ac:dyDescent="0.25">
      <c r="A104" s="124"/>
      <c r="B104" s="124"/>
      <c r="C104" s="124" t="s">
        <v>268</v>
      </c>
      <c r="D104" s="132">
        <v>-3000</v>
      </c>
      <c r="E104" t="s">
        <v>384</v>
      </c>
    </row>
    <row r="105" spans="1:5" x14ac:dyDescent="0.25">
      <c r="A105" s="124"/>
      <c r="B105" s="124"/>
      <c r="C105" s="124" t="s">
        <v>276</v>
      </c>
      <c r="D105" s="132">
        <v>-774</v>
      </c>
    </row>
    <row r="106" spans="1:5" x14ac:dyDescent="0.25">
      <c r="A106" s="128" t="s">
        <v>216</v>
      </c>
      <c r="B106" s="128"/>
      <c r="C106" s="128"/>
      <c r="D106" s="129">
        <v>-21000</v>
      </c>
    </row>
    <row r="107" spans="1:5" x14ac:dyDescent="0.25">
      <c r="A107" s="130"/>
      <c r="B107" s="130" t="s">
        <v>251</v>
      </c>
      <c r="C107" s="130"/>
      <c r="D107" s="131">
        <v>21000</v>
      </c>
    </row>
    <row r="108" spans="1:5" x14ac:dyDescent="0.25">
      <c r="A108" s="124"/>
      <c r="B108" s="124"/>
      <c r="C108" s="124" t="s">
        <v>268</v>
      </c>
      <c r="D108" s="132">
        <v>21000</v>
      </c>
      <c r="E108" t="s">
        <v>385</v>
      </c>
    </row>
    <row r="109" spans="1:5" x14ac:dyDescent="0.25">
      <c r="A109" s="128" t="s">
        <v>220</v>
      </c>
      <c r="B109" s="128"/>
      <c r="C109" s="128"/>
      <c r="D109" s="129">
        <v>-9002</v>
      </c>
    </row>
    <row r="110" spans="1:5" x14ac:dyDescent="0.25">
      <c r="A110" s="130"/>
      <c r="B110" s="130" t="s">
        <v>251</v>
      </c>
      <c r="C110" s="130"/>
      <c r="D110" s="131">
        <v>9002</v>
      </c>
    </row>
    <row r="111" spans="1:5" x14ac:dyDescent="0.25">
      <c r="A111" s="124"/>
      <c r="B111" s="124"/>
      <c r="C111" s="124" t="s">
        <v>269</v>
      </c>
      <c r="D111" s="132">
        <v>4021</v>
      </c>
      <c r="E111" t="s">
        <v>386</v>
      </c>
    </row>
    <row r="112" spans="1:5" x14ac:dyDescent="0.25">
      <c r="A112" s="124"/>
      <c r="B112" s="124"/>
      <c r="C112" s="124" t="s">
        <v>282</v>
      </c>
      <c r="D112" s="132">
        <v>262</v>
      </c>
    </row>
    <row r="113" spans="1:5" x14ac:dyDescent="0.25">
      <c r="A113" s="124"/>
      <c r="B113" s="124"/>
      <c r="C113" s="124" t="s">
        <v>258</v>
      </c>
      <c r="D113" s="132">
        <v>1413</v>
      </c>
    </row>
    <row r="114" spans="1:5" x14ac:dyDescent="0.25">
      <c r="A114" s="124"/>
      <c r="B114" s="124"/>
      <c r="C114" s="124" t="s">
        <v>259</v>
      </c>
      <c r="D114" s="132">
        <v>34</v>
      </c>
    </row>
    <row r="115" spans="1:5" x14ac:dyDescent="0.25">
      <c r="A115" s="124"/>
      <c r="B115" s="124"/>
      <c r="C115" s="124" t="s">
        <v>263</v>
      </c>
      <c r="D115" s="132">
        <v>3272</v>
      </c>
    </row>
    <row r="116" spans="1:5" x14ac:dyDescent="0.25">
      <c r="A116" s="128" t="s">
        <v>221</v>
      </c>
      <c r="B116" s="128"/>
      <c r="C116" s="128"/>
      <c r="D116" s="129">
        <v>-11821</v>
      </c>
      <c r="E116" t="s">
        <v>379</v>
      </c>
    </row>
    <row r="117" spans="1:5" x14ac:dyDescent="0.25">
      <c r="A117" s="130"/>
      <c r="B117" s="130" t="s">
        <v>251</v>
      </c>
      <c r="C117" s="130"/>
      <c r="D117" s="131">
        <v>11821</v>
      </c>
    </row>
    <row r="118" spans="1:5" x14ac:dyDescent="0.25">
      <c r="A118" s="124"/>
      <c r="B118" s="124"/>
      <c r="C118" s="124" t="s">
        <v>324</v>
      </c>
      <c r="D118" s="132">
        <v>5600</v>
      </c>
    </row>
    <row r="119" spans="1:5" x14ac:dyDescent="0.25">
      <c r="A119" s="124"/>
      <c r="B119" s="124"/>
      <c r="C119" s="124" t="s">
        <v>256</v>
      </c>
      <c r="D119" s="132">
        <v>523</v>
      </c>
    </row>
    <row r="120" spans="1:5" x14ac:dyDescent="0.25">
      <c r="A120" s="124"/>
      <c r="B120" s="124"/>
      <c r="C120" s="124" t="s">
        <v>280</v>
      </c>
      <c r="D120" s="132">
        <v>740</v>
      </c>
    </row>
    <row r="121" spans="1:5" x14ac:dyDescent="0.25">
      <c r="A121" s="124"/>
      <c r="B121" s="124"/>
      <c r="C121" s="124" t="s">
        <v>258</v>
      </c>
      <c r="D121" s="132">
        <v>2265</v>
      </c>
    </row>
    <row r="122" spans="1:5" x14ac:dyDescent="0.25">
      <c r="A122" s="124"/>
      <c r="B122" s="124"/>
      <c r="C122" s="124" t="s">
        <v>259</v>
      </c>
      <c r="D122" s="132">
        <v>55</v>
      </c>
    </row>
    <row r="123" spans="1:5" x14ac:dyDescent="0.25">
      <c r="A123" s="124"/>
      <c r="B123" s="124"/>
      <c r="C123" s="124" t="s">
        <v>281</v>
      </c>
      <c r="D123" s="132">
        <v>330</v>
      </c>
    </row>
    <row r="124" spans="1:5" x14ac:dyDescent="0.25">
      <c r="A124" s="124"/>
      <c r="B124" s="124"/>
      <c r="C124" s="124" t="s">
        <v>263</v>
      </c>
      <c r="D124" s="132">
        <v>707</v>
      </c>
    </row>
    <row r="125" spans="1:5" x14ac:dyDescent="0.25">
      <c r="A125" s="124"/>
      <c r="B125" s="124"/>
      <c r="C125" s="124" t="s">
        <v>273</v>
      </c>
      <c r="D125" s="132">
        <v>1331</v>
      </c>
    </row>
    <row r="126" spans="1:5" x14ac:dyDescent="0.25">
      <c r="A126" s="124"/>
      <c r="B126" s="124"/>
      <c r="C126" s="124" t="s">
        <v>283</v>
      </c>
      <c r="D126" s="132">
        <v>270</v>
      </c>
    </row>
    <row r="127" spans="1:5" x14ac:dyDescent="0.25">
      <c r="A127" s="128" t="s">
        <v>249</v>
      </c>
      <c r="B127" s="128"/>
      <c r="C127" s="128"/>
      <c r="D127" s="129">
        <v>-15599</v>
      </c>
    </row>
    <row r="128" spans="1:5" x14ac:dyDescent="0.25">
      <c r="A128" s="130"/>
      <c r="B128" s="130" t="s">
        <v>251</v>
      </c>
      <c r="C128" s="130"/>
      <c r="D128" s="131">
        <v>15599</v>
      </c>
    </row>
    <row r="129" spans="1:5" x14ac:dyDescent="0.25">
      <c r="A129" s="124"/>
      <c r="B129" s="124"/>
      <c r="C129" s="124" t="s">
        <v>256</v>
      </c>
      <c r="D129" s="132">
        <v>3345</v>
      </c>
      <c r="E129" t="s">
        <v>380</v>
      </c>
    </row>
    <row r="130" spans="1:5" x14ac:dyDescent="0.25">
      <c r="A130" s="124"/>
      <c r="B130" s="124"/>
      <c r="C130" s="124" t="s">
        <v>258</v>
      </c>
      <c r="D130" s="132">
        <v>1104</v>
      </c>
    </row>
    <row r="131" spans="1:5" x14ac:dyDescent="0.25">
      <c r="A131" s="124"/>
      <c r="B131" s="124"/>
      <c r="C131" s="124" t="s">
        <v>259</v>
      </c>
      <c r="D131" s="132">
        <v>27</v>
      </c>
    </row>
    <row r="132" spans="1:5" x14ac:dyDescent="0.25">
      <c r="A132" s="124"/>
      <c r="B132" s="124"/>
      <c r="C132" s="124" t="s">
        <v>274</v>
      </c>
      <c r="D132" s="132">
        <v>1509</v>
      </c>
      <c r="E132" s="134" t="s">
        <v>387</v>
      </c>
    </row>
    <row r="133" spans="1:5" x14ac:dyDescent="0.25">
      <c r="A133" s="124"/>
      <c r="B133" s="124"/>
      <c r="C133" s="124" t="s">
        <v>325</v>
      </c>
      <c r="D133" s="132">
        <v>11800</v>
      </c>
      <c r="E133" t="s">
        <v>387</v>
      </c>
    </row>
    <row r="134" spans="1:5" x14ac:dyDescent="0.25">
      <c r="A134" s="124"/>
      <c r="B134" s="124"/>
      <c r="C134" s="124" t="s">
        <v>279</v>
      </c>
      <c r="D134" s="132">
        <v>-2186</v>
      </c>
    </row>
    <row r="135" spans="1:5" x14ac:dyDescent="0.25">
      <c r="A135" s="128" t="s">
        <v>250</v>
      </c>
      <c r="B135" s="128"/>
      <c r="C135" s="128"/>
      <c r="D135" s="129">
        <v>-20540</v>
      </c>
    </row>
    <row r="136" spans="1:5" x14ac:dyDescent="0.25">
      <c r="A136" s="130"/>
      <c r="B136" s="130" t="s">
        <v>251</v>
      </c>
      <c r="C136" s="130"/>
      <c r="D136" s="131">
        <v>20540</v>
      </c>
    </row>
    <row r="137" spans="1:5" x14ac:dyDescent="0.25">
      <c r="A137" s="124"/>
      <c r="B137" s="124"/>
      <c r="C137" s="124" t="s">
        <v>256</v>
      </c>
      <c r="D137" s="132">
        <v>1251</v>
      </c>
      <c r="E137" t="s">
        <v>380</v>
      </c>
    </row>
    <row r="138" spans="1:5" x14ac:dyDescent="0.25">
      <c r="A138" s="124"/>
      <c r="B138" s="124"/>
      <c r="C138" s="124" t="s">
        <v>258</v>
      </c>
      <c r="D138" s="132">
        <v>413</v>
      </c>
    </row>
    <row r="139" spans="1:5" x14ac:dyDescent="0.25">
      <c r="A139" s="124"/>
      <c r="B139" s="124"/>
      <c r="C139" s="124" t="s">
        <v>259</v>
      </c>
      <c r="D139" s="132">
        <v>10</v>
      </c>
    </row>
    <row r="140" spans="1:5" x14ac:dyDescent="0.25">
      <c r="A140" s="124"/>
      <c r="B140" s="124"/>
      <c r="C140" s="124" t="s">
        <v>274</v>
      </c>
      <c r="D140" s="132">
        <v>1866</v>
      </c>
    </row>
    <row r="141" spans="1:5" x14ac:dyDescent="0.25">
      <c r="A141" s="124"/>
      <c r="B141" s="124"/>
      <c r="C141" s="124" t="s">
        <v>325</v>
      </c>
      <c r="D141" s="132">
        <v>14600</v>
      </c>
    </row>
    <row r="142" spans="1:5" x14ac:dyDescent="0.25">
      <c r="A142" s="124"/>
      <c r="B142" s="124"/>
      <c r="C142" s="124" t="s">
        <v>276</v>
      </c>
      <c r="D142" s="132">
        <v>2400</v>
      </c>
    </row>
    <row r="143" spans="1:5" x14ac:dyDescent="0.25">
      <c r="A143" s="128" t="s">
        <v>148</v>
      </c>
      <c r="B143" s="128"/>
      <c r="C143" s="128"/>
      <c r="D143" s="129">
        <v>-2312</v>
      </c>
    </row>
    <row r="144" spans="1:5" x14ac:dyDescent="0.25">
      <c r="A144" s="130"/>
      <c r="B144" s="130" t="s">
        <v>251</v>
      </c>
      <c r="C144" s="130"/>
      <c r="D144" s="131">
        <v>2312</v>
      </c>
    </row>
    <row r="145" spans="1:5" x14ac:dyDescent="0.25">
      <c r="A145" s="124"/>
      <c r="B145" s="124"/>
      <c r="C145" s="124" t="s">
        <v>274</v>
      </c>
      <c r="D145" s="132">
        <v>262</v>
      </c>
      <c r="E145" s="134" t="s">
        <v>387</v>
      </c>
    </row>
    <row r="146" spans="1:5" x14ac:dyDescent="0.25">
      <c r="A146" s="124"/>
      <c r="B146" s="124"/>
      <c r="C146" s="124" t="s">
        <v>325</v>
      </c>
      <c r="D146" s="132">
        <v>2050</v>
      </c>
      <c r="E146" s="134" t="s">
        <v>387</v>
      </c>
    </row>
    <row r="147" spans="1:5" x14ac:dyDescent="0.25">
      <c r="A147" s="128" t="s">
        <v>99</v>
      </c>
      <c r="B147" s="128"/>
      <c r="C147" s="128"/>
      <c r="D147" s="129">
        <v>-9303</v>
      </c>
    </row>
    <row r="148" spans="1:5" x14ac:dyDescent="0.25">
      <c r="A148" s="130"/>
      <c r="B148" s="130" t="s">
        <v>251</v>
      </c>
      <c r="C148" s="130"/>
      <c r="D148" s="131">
        <v>9303</v>
      </c>
    </row>
    <row r="149" spans="1:5" x14ac:dyDescent="0.25">
      <c r="A149" s="124"/>
      <c r="B149" s="124"/>
      <c r="C149" s="124" t="s">
        <v>256</v>
      </c>
      <c r="D149" s="132">
        <v>2110</v>
      </c>
    </row>
    <row r="150" spans="1:5" x14ac:dyDescent="0.25">
      <c r="A150" s="124"/>
      <c r="B150" s="124"/>
      <c r="C150" s="124" t="s">
        <v>258</v>
      </c>
      <c r="D150" s="132">
        <v>696</v>
      </c>
    </row>
    <row r="151" spans="1:5" x14ac:dyDescent="0.25">
      <c r="A151" s="124"/>
      <c r="B151" s="124"/>
      <c r="C151" s="124" t="s">
        <v>259</v>
      </c>
      <c r="D151" s="132">
        <v>17</v>
      </c>
    </row>
    <row r="152" spans="1:5" x14ac:dyDescent="0.25">
      <c r="A152" s="124"/>
      <c r="B152" s="124"/>
      <c r="C152" s="124" t="s">
        <v>274</v>
      </c>
      <c r="D152" s="132">
        <v>530</v>
      </c>
      <c r="E152" s="134" t="s">
        <v>387</v>
      </c>
    </row>
    <row r="153" spans="1:5" x14ac:dyDescent="0.25">
      <c r="A153" s="124"/>
      <c r="B153" s="124"/>
      <c r="C153" s="124" t="s">
        <v>325</v>
      </c>
      <c r="D153" s="132">
        <v>4150</v>
      </c>
      <c r="E153" s="134" t="s">
        <v>387</v>
      </c>
    </row>
    <row r="154" spans="1:5" x14ac:dyDescent="0.25">
      <c r="A154" s="124"/>
      <c r="B154" s="124"/>
      <c r="C154" s="124" t="s">
        <v>276</v>
      </c>
      <c r="D154" s="132">
        <v>1800</v>
      </c>
    </row>
    <row r="155" spans="1:5" x14ac:dyDescent="0.25">
      <c r="A155" s="128" t="s">
        <v>326</v>
      </c>
      <c r="B155" s="128"/>
      <c r="C155" s="128"/>
      <c r="D155" s="129">
        <v>-3177</v>
      </c>
    </row>
    <row r="156" spans="1:5" x14ac:dyDescent="0.25">
      <c r="A156" s="130"/>
      <c r="B156" s="130" t="s">
        <v>251</v>
      </c>
      <c r="C156" s="130"/>
      <c r="D156" s="131">
        <v>3177</v>
      </c>
    </row>
    <row r="157" spans="1:5" x14ac:dyDescent="0.25">
      <c r="A157" s="124"/>
      <c r="B157" s="124"/>
      <c r="C157" s="124" t="s">
        <v>273</v>
      </c>
      <c r="D157" s="132">
        <v>3177</v>
      </c>
    </row>
    <row r="158" spans="1:5" x14ac:dyDescent="0.25">
      <c r="A158" s="128" t="s">
        <v>233</v>
      </c>
      <c r="B158" s="128"/>
      <c r="C158" s="128"/>
      <c r="D158" s="129">
        <v>-1000</v>
      </c>
      <c r="E158" t="s">
        <v>376</v>
      </c>
    </row>
    <row r="159" spans="1:5" x14ac:dyDescent="0.25">
      <c r="A159" s="130"/>
      <c r="B159" s="130" t="s">
        <v>251</v>
      </c>
      <c r="C159" s="130"/>
      <c r="D159" s="131">
        <v>1000</v>
      </c>
    </row>
    <row r="160" spans="1:5" x14ac:dyDescent="0.25">
      <c r="A160" s="124"/>
      <c r="B160" s="124"/>
      <c r="C160" s="124" t="s">
        <v>271</v>
      </c>
      <c r="D160" s="132">
        <v>600</v>
      </c>
    </row>
    <row r="161" spans="1:5" x14ac:dyDescent="0.25">
      <c r="A161" s="124"/>
      <c r="B161" s="124"/>
      <c r="C161" s="124" t="s">
        <v>272</v>
      </c>
      <c r="D161" s="132">
        <v>300</v>
      </c>
    </row>
    <row r="162" spans="1:5" x14ac:dyDescent="0.25">
      <c r="A162" s="124"/>
      <c r="B162" s="124"/>
      <c r="C162" s="124" t="s">
        <v>278</v>
      </c>
      <c r="D162" s="132">
        <v>100</v>
      </c>
    </row>
    <row r="163" spans="1:5" x14ac:dyDescent="0.25">
      <c r="A163" s="128" t="s">
        <v>294</v>
      </c>
      <c r="B163" s="128"/>
      <c r="C163" s="128"/>
      <c r="D163" s="129">
        <v>-7685</v>
      </c>
      <c r="E163" t="s">
        <v>377</v>
      </c>
    </row>
    <row r="164" spans="1:5" x14ac:dyDescent="0.25">
      <c r="A164" s="130"/>
      <c r="B164" s="130" t="s">
        <v>251</v>
      </c>
      <c r="C164" s="130"/>
      <c r="D164" s="131">
        <v>7685</v>
      </c>
    </row>
    <row r="165" spans="1:5" x14ac:dyDescent="0.25">
      <c r="A165" s="124"/>
      <c r="B165" s="124"/>
      <c r="C165" s="124" t="s">
        <v>284</v>
      </c>
      <c r="D165" s="132">
        <v>7685</v>
      </c>
    </row>
    <row r="166" spans="1:5" x14ac:dyDescent="0.25">
      <c r="A166" s="128" t="s">
        <v>112</v>
      </c>
      <c r="B166" s="128"/>
      <c r="C166" s="128"/>
      <c r="D166" s="129">
        <v>3000</v>
      </c>
      <c r="E166" t="s">
        <v>378</v>
      </c>
    </row>
    <row r="167" spans="1:5" x14ac:dyDescent="0.25">
      <c r="A167" s="130"/>
      <c r="B167" s="130" t="s">
        <v>251</v>
      </c>
      <c r="C167" s="130"/>
      <c r="D167" s="131">
        <v>-3000</v>
      </c>
    </row>
    <row r="168" spans="1:5" x14ac:dyDescent="0.25">
      <c r="A168" s="124"/>
      <c r="B168" s="124"/>
      <c r="C168" s="124" t="s">
        <v>327</v>
      </c>
      <c r="D168" s="132">
        <v>-3000</v>
      </c>
    </row>
    <row r="169" spans="1:5" x14ac:dyDescent="0.25">
      <c r="A169" s="124"/>
      <c r="B169" s="124"/>
      <c r="C169" s="124"/>
      <c r="D169" s="132"/>
    </row>
    <row r="170" spans="1:5" x14ac:dyDescent="0.25">
      <c r="A170" s="124"/>
      <c r="B170" s="124"/>
      <c r="C170" s="124"/>
      <c r="D170" s="132"/>
    </row>
    <row r="171" spans="1:5" x14ac:dyDescent="0.25">
      <c r="A171" s="124"/>
      <c r="B171" s="124"/>
      <c r="C171" s="124"/>
      <c r="D171" s="132"/>
    </row>
    <row r="172" spans="1:5" x14ac:dyDescent="0.25">
      <c r="A172" s="128"/>
      <c r="B172" s="128"/>
      <c r="C172" s="128"/>
      <c r="D172" s="129"/>
    </row>
    <row r="173" spans="1:5" x14ac:dyDescent="0.25">
      <c r="A173" s="130"/>
      <c r="B173" s="130"/>
      <c r="C173" s="130"/>
      <c r="D173" s="131"/>
    </row>
    <row r="174" spans="1:5" x14ac:dyDescent="0.25">
      <c r="A174" s="124"/>
      <c r="B174" s="124"/>
      <c r="C174" s="124"/>
      <c r="D174" s="132"/>
    </row>
    <row r="175" spans="1:5" x14ac:dyDescent="0.25">
      <c r="A175" s="124"/>
      <c r="B175" s="124"/>
      <c r="C175" s="124"/>
      <c r="D175" s="132"/>
    </row>
    <row r="176" spans="1:5" x14ac:dyDescent="0.25">
      <c r="A176" s="124"/>
      <c r="B176" s="124"/>
      <c r="C176" s="124"/>
      <c r="D176" s="132"/>
    </row>
    <row r="177" spans="1:4" x14ac:dyDescent="0.25">
      <c r="A177" s="124"/>
      <c r="B177" s="124"/>
      <c r="C177" s="124"/>
      <c r="D177" s="132"/>
    </row>
    <row r="178" spans="1:4" x14ac:dyDescent="0.25">
      <c r="A178" s="128"/>
      <c r="B178" s="128"/>
      <c r="C178" s="128"/>
      <c r="D178" s="129"/>
    </row>
    <row r="179" spans="1:4" x14ac:dyDescent="0.25">
      <c r="A179" s="130"/>
      <c r="B179" s="130"/>
      <c r="C179" s="130"/>
      <c r="D179" s="131"/>
    </row>
    <row r="180" spans="1:4" x14ac:dyDescent="0.25">
      <c r="A180" s="124"/>
      <c r="B180" s="124"/>
      <c r="C180" s="124"/>
      <c r="D180" s="132"/>
    </row>
    <row r="181" spans="1:4" x14ac:dyDescent="0.25">
      <c r="A181" s="124"/>
      <c r="B181" s="124"/>
      <c r="C181" s="124"/>
      <c r="D181" s="132"/>
    </row>
    <row r="182" spans="1:4" x14ac:dyDescent="0.25">
      <c r="A182" s="124"/>
      <c r="B182" s="124"/>
      <c r="C182" s="124"/>
      <c r="D182" s="132"/>
    </row>
    <row r="183" spans="1:4" x14ac:dyDescent="0.25">
      <c r="A183" s="128"/>
      <c r="B183" s="128"/>
      <c r="C183" s="128"/>
      <c r="D183" s="129"/>
    </row>
    <row r="184" spans="1:4" x14ac:dyDescent="0.25">
      <c r="A184" s="130"/>
      <c r="B184" s="130"/>
      <c r="C184" s="130"/>
      <c r="D184" s="131"/>
    </row>
    <row r="185" spans="1:4" x14ac:dyDescent="0.25">
      <c r="A185" s="124"/>
      <c r="B185" s="124"/>
      <c r="C185" s="124"/>
      <c r="D185" s="132"/>
    </row>
    <row r="186" spans="1:4" x14ac:dyDescent="0.25">
      <c r="A186" s="124"/>
      <c r="B186" s="124"/>
      <c r="C186" s="124"/>
      <c r="D186" s="132"/>
    </row>
    <row r="187" spans="1:4" x14ac:dyDescent="0.25">
      <c r="A187" s="124"/>
      <c r="B187" s="124"/>
      <c r="C187" s="124"/>
      <c r="D187" s="132"/>
    </row>
    <row r="188" spans="1:4" x14ac:dyDescent="0.25">
      <c r="A188" s="124"/>
      <c r="B188" s="124"/>
      <c r="C188" s="124"/>
      <c r="D188" s="132"/>
    </row>
    <row r="189" spans="1:4" x14ac:dyDescent="0.25">
      <c r="A189" s="128"/>
      <c r="B189" s="128"/>
      <c r="C189" s="128"/>
      <c r="D189" s="129"/>
    </row>
    <row r="190" spans="1:4" x14ac:dyDescent="0.25">
      <c r="A190" s="130"/>
      <c r="B190" s="130"/>
      <c r="C190" s="130"/>
      <c r="D190" s="131"/>
    </row>
    <row r="191" spans="1:4" s="134" customFormat="1" x14ac:dyDescent="0.25">
      <c r="A191" s="130"/>
      <c r="B191" s="130"/>
      <c r="C191" s="135"/>
      <c r="D191" s="131"/>
    </row>
    <row r="192" spans="1:4" x14ac:dyDescent="0.25">
      <c r="A192" s="124"/>
      <c r="B192" s="124"/>
      <c r="C192" s="124"/>
      <c r="D192" s="132"/>
    </row>
    <row r="193" spans="1:4" x14ac:dyDescent="0.25">
      <c r="A193" s="124"/>
      <c r="B193" s="124"/>
      <c r="C193" s="124"/>
      <c r="D193" s="132"/>
    </row>
    <row r="194" spans="1:4" x14ac:dyDescent="0.25">
      <c r="A194" s="124"/>
      <c r="B194" s="124"/>
      <c r="C194" s="124"/>
      <c r="D194" s="132"/>
    </row>
    <row r="195" spans="1:4" x14ac:dyDescent="0.25">
      <c r="A195" s="128"/>
      <c r="B195" s="128"/>
      <c r="C195" s="128"/>
      <c r="D195" s="129"/>
    </row>
    <row r="196" spans="1:4" x14ac:dyDescent="0.25">
      <c r="A196" s="130"/>
      <c r="B196" s="130"/>
      <c r="C196" s="130"/>
      <c r="D196" s="131"/>
    </row>
    <row r="197" spans="1:4" x14ac:dyDescent="0.25">
      <c r="A197" s="124"/>
      <c r="B197" s="124"/>
      <c r="C197" s="124"/>
      <c r="D197" s="132"/>
    </row>
    <row r="198" spans="1:4" x14ac:dyDescent="0.25">
      <c r="A198" s="128"/>
      <c r="B198" s="128"/>
      <c r="C198" s="128"/>
      <c r="D198" s="129"/>
    </row>
    <row r="199" spans="1:4" x14ac:dyDescent="0.25">
      <c r="A199" s="130"/>
      <c r="B199" s="130"/>
      <c r="C199" s="130"/>
      <c r="D199" s="131"/>
    </row>
    <row r="200" spans="1:4" x14ac:dyDescent="0.25">
      <c r="A200" s="124"/>
      <c r="B200" s="124"/>
      <c r="C200" s="124"/>
      <c r="D200" s="132"/>
    </row>
    <row r="201" spans="1:4" x14ac:dyDescent="0.25">
      <c r="A201" s="124"/>
      <c r="B201" s="124"/>
      <c r="C201" s="124"/>
      <c r="D201" s="132"/>
    </row>
    <row r="202" spans="1:4" x14ac:dyDescent="0.25">
      <c r="A202" s="124"/>
      <c r="B202" s="124"/>
      <c r="C202" s="124"/>
      <c r="D202" s="132"/>
    </row>
    <row r="203" spans="1:4" x14ac:dyDescent="0.25">
      <c r="A203" s="128"/>
      <c r="B203" s="128"/>
      <c r="C203" s="128"/>
      <c r="D203" s="129"/>
    </row>
    <row r="204" spans="1:4" x14ac:dyDescent="0.25">
      <c r="A204" s="130"/>
      <c r="B204" s="130"/>
      <c r="C204" s="130"/>
      <c r="D204" s="131"/>
    </row>
    <row r="205" spans="1:4" x14ac:dyDescent="0.25">
      <c r="A205" s="124"/>
      <c r="B205" s="124"/>
      <c r="C205" s="124"/>
      <c r="D205" s="132"/>
    </row>
    <row r="206" spans="1:4" x14ac:dyDescent="0.25">
      <c r="A206" s="128"/>
      <c r="B206" s="128"/>
      <c r="C206" s="128"/>
      <c r="D206" s="129"/>
    </row>
    <row r="207" spans="1:4" x14ac:dyDescent="0.25">
      <c r="A207" s="130"/>
      <c r="B207" s="130"/>
      <c r="C207" s="130"/>
      <c r="D207" s="131"/>
    </row>
    <row r="208" spans="1:4" x14ac:dyDescent="0.25">
      <c r="A208" s="124"/>
      <c r="B208" s="124"/>
      <c r="C208" s="124"/>
      <c r="D208" s="132"/>
    </row>
    <row r="209" spans="1:4" x14ac:dyDescent="0.25">
      <c r="A209" s="124"/>
      <c r="B209" s="124"/>
      <c r="C209" s="124"/>
      <c r="D209" s="132"/>
    </row>
    <row r="210" spans="1:4" x14ac:dyDescent="0.25">
      <c r="A210" s="124"/>
      <c r="B210" s="124"/>
      <c r="C210" s="124"/>
      <c r="D210" s="132"/>
    </row>
    <row r="211" spans="1:4" x14ac:dyDescent="0.25">
      <c r="A211" s="124"/>
      <c r="B211" s="124"/>
      <c r="C211" s="124"/>
      <c r="D211" s="132"/>
    </row>
    <row r="212" spans="1:4" x14ac:dyDescent="0.25">
      <c r="A212" s="124"/>
      <c r="B212" s="124"/>
      <c r="C212" s="124"/>
      <c r="D212" s="132"/>
    </row>
    <row r="213" spans="1:4" x14ac:dyDescent="0.25">
      <c r="A213" s="124"/>
      <c r="B213" s="124"/>
      <c r="C213" s="124"/>
      <c r="D213" s="132"/>
    </row>
    <row r="214" spans="1:4" x14ac:dyDescent="0.25">
      <c r="A214" s="128"/>
      <c r="B214" s="128"/>
      <c r="C214" s="128"/>
      <c r="D214" s="129"/>
    </row>
    <row r="215" spans="1:4" x14ac:dyDescent="0.25">
      <c r="A215" s="130"/>
      <c r="B215" s="130"/>
      <c r="C215" s="130"/>
      <c r="D215" s="131"/>
    </row>
    <row r="216" spans="1:4" x14ac:dyDescent="0.25">
      <c r="A216" s="124"/>
      <c r="B216" s="124"/>
      <c r="C216" s="124"/>
      <c r="D216" s="132"/>
    </row>
    <row r="217" spans="1:4" x14ac:dyDescent="0.25">
      <c r="A217" s="128"/>
      <c r="B217" s="128"/>
      <c r="C217" s="128"/>
      <c r="D217" s="129"/>
    </row>
    <row r="218" spans="1:4" x14ac:dyDescent="0.25">
      <c r="A218" s="130"/>
      <c r="B218" s="130"/>
      <c r="C218" s="130"/>
      <c r="D218" s="131"/>
    </row>
    <row r="219" spans="1:4" x14ac:dyDescent="0.25">
      <c r="A219" s="124"/>
      <c r="B219" s="124"/>
      <c r="C219" s="124"/>
      <c r="D219" s="132"/>
    </row>
    <row r="220" spans="1:4" x14ac:dyDescent="0.25">
      <c r="A220" s="124"/>
      <c r="B220" s="124"/>
      <c r="C220" s="124"/>
      <c r="D220" s="132"/>
    </row>
    <row r="221" spans="1:4" x14ac:dyDescent="0.25">
      <c r="A221" s="128"/>
      <c r="B221" s="128"/>
      <c r="C221" s="128"/>
      <c r="D221" s="129"/>
    </row>
    <row r="222" spans="1:4" x14ac:dyDescent="0.25">
      <c r="A222" s="130"/>
      <c r="B222" s="130"/>
      <c r="C222" s="130"/>
      <c r="D222" s="131"/>
    </row>
    <row r="223" spans="1:4" x14ac:dyDescent="0.25">
      <c r="A223" s="124"/>
      <c r="B223" s="124"/>
      <c r="C223" s="124"/>
      <c r="D223" s="132"/>
    </row>
    <row r="224" spans="1:4" x14ac:dyDescent="0.25">
      <c r="A224" s="124"/>
      <c r="B224" s="124"/>
      <c r="C224" s="124"/>
      <c r="D224" s="132"/>
    </row>
    <row r="225" spans="1:5" x14ac:dyDescent="0.25">
      <c r="A225" s="124"/>
      <c r="B225" s="124"/>
      <c r="C225" s="124"/>
      <c r="D225" s="132"/>
    </row>
    <row r="226" spans="1:5" x14ac:dyDescent="0.25">
      <c r="A226" s="128"/>
      <c r="B226" s="128"/>
      <c r="C226" s="128"/>
      <c r="D226" s="129"/>
    </row>
    <row r="227" spans="1:5" x14ac:dyDescent="0.25">
      <c r="A227" s="130"/>
      <c r="B227" s="130"/>
      <c r="C227" s="130"/>
      <c r="D227" s="131"/>
    </row>
    <row r="228" spans="1:5" x14ac:dyDescent="0.25">
      <c r="A228" s="124"/>
      <c r="B228" s="124"/>
      <c r="C228" s="124"/>
      <c r="D228" s="132"/>
    </row>
    <row r="229" spans="1:5" x14ac:dyDescent="0.25">
      <c r="A229" s="124"/>
      <c r="B229" s="124"/>
      <c r="C229" s="124"/>
      <c r="D229" s="132"/>
    </row>
    <row r="230" spans="1:5" x14ac:dyDescent="0.25">
      <c r="A230" s="128"/>
      <c r="B230" s="128"/>
      <c r="C230" s="128"/>
      <c r="D230" s="129"/>
    </row>
    <row r="231" spans="1:5" x14ac:dyDescent="0.25">
      <c r="A231" s="130"/>
      <c r="B231" s="130"/>
      <c r="C231" s="130"/>
      <c r="D231" s="131"/>
      <c r="E231" s="134"/>
    </row>
    <row r="232" spans="1:5" x14ac:dyDescent="0.25">
      <c r="A232" s="124"/>
      <c r="B232" s="124"/>
      <c r="C232" s="124"/>
      <c r="D232" s="132"/>
    </row>
    <row r="233" spans="1:5" x14ac:dyDescent="0.25">
      <c r="A233" s="124"/>
      <c r="B233" s="124"/>
      <c r="C233" s="124"/>
      <c r="D233" s="132"/>
    </row>
    <row r="234" spans="1:5" x14ac:dyDescent="0.25">
      <c r="A234" s="124"/>
      <c r="B234" s="124"/>
      <c r="C234" s="124"/>
      <c r="D234" s="132"/>
    </row>
    <row r="235" spans="1:5" x14ac:dyDescent="0.25">
      <c r="A235" s="124"/>
      <c r="B235" s="124"/>
      <c r="C235" s="124"/>
      <c r="D235" s="132"/>
    </row>
    <row r="236" spans="1:5" x14ac:dyDescent="0.25">
      <c r="A236" s="124"/>
      <c r="B236" s="124"/>
      <c r="C236" s="124"/>
      <c r="D236" s="132"/>
    </row>
    <row r="237" spans="1:5" x14ac:dyDescent="0.25">
      <c r="A237" s="124"/>
      <c r="B237" s="124"/>
      <c r="C237" s="124"/>
      <c r="D237" s="132"/>
    </row>
    <row r="238" spans="1:5" x14ac:dyDescent="0.25">
      <c r="A238" s="124"/>
      <c r="B238" s="124"/>
      <c r="C238" s="124"/>
      <c r="D238" s="132"/>
    </row>
    <row r="239" spans="1:5" x14ac:dyDescent="0.25">
      <c r="A239" s="124"/>
      <c r="B239" s="124"/>
      <c r="C239" s="124"/>
      <c r="D239" s="132"/>
    </row>
    <row r="240" spans="1:5" x14ac:dyDescent="0.25">
      <c r="A240" s="128"/>
      <c r="B240" s="128"/>
      <c r="C240" s="128"/>
      <c r="D240" s="129"/>
    </row>
    <row r="241" spans="1:9" x14ac:dyDescent="0.25">
      <c r="A241" s="130"/>
      <c r="B241" s="130"/>
      <c r="C241" s="130"/>
      <c r="D241" s="131"/>
      <c r="E241" s="134"/>
    </row>
    <row r="242" spans="1:9" x14ac:dyDescent="0.25">
      <c r="A242" s="124"/>
      <c r="B242" s="124"/>
      <c r="C242" s="124"/>
      <c r="D242" s="132"/>
    </row>
    <row r="243" spans="1:9" x14ac:dyDescent="0.25">
      <c r="A243" s="124"/>
      <c r="B243" s="124"/>
      <c r="C243" s="124"/>
      <c r="D243" s="132"/>
    </row>
    <row r="244" spans="1:9" x14ac:dyDescent="0.25">
      <c r="A244" s="124"/>
      <c r="B244" s="124"/>
      <c r="C244" s="124"/>
      <c r="D244" s="132"/>
    </row>
    <row r="245" spans="1:9" x14ac:dyDescent="0.25">
      <c r="A245" s="124"/>
      <c r="B245" s="124"/>
      <c r="C245" s="124"/>
      <c r="D245" s="132"/>
      <c r="E245" s="134"/>
      <c r="F245" s="134"/>
      <c r="G245" s="134"/>
      <c r="H245" s="134"/>
      <c r="I245" s="134"/>
    </row>
    <row r="246" spans="1:9" x14ac:dyDescent="0.25">
      <c r="A246" s="124"/>
      <c r="B246" s="124"/>
      <c r="C246" s="124"/>
      <c r="D246" s="132"/>
    </row>
    <row r="247" spans="1:9" x14ac:dyDescent="0.25">
      <c r="A247" s="124"/>
      <c r="B247" s="124"/>
      <c r="C247" s="124"/>
      <c r="D247" s="132"/>
    </row>
    <row r="248" spans="1:9" x14ac:dyDescent="0.25">
      <c r="A248" s="128"/>
      <c r="B248" s="128"/>
      <c r="C248" s="128"/>
      <c r="D248" s="129"/>
      <c r="E248" s="134"/>
    </row>
    <row r="249" spans="1:9" x14ac:dyDescent="0.25">
      <c r="A249" s="130"/>
      <c r="B249" s="130"/>
      <c r="C249" s="130"/>
      <c r="D249" s="131"/>
    </row>
    <row r="250" spans="1:9" x14ac:dyDescent="0.25">
      <c r="A250" s="124"/>
      <c r="B250" s="124"/>
      <c r="C250" s="124"/>
      <c r="D250" s="132"/>
    </row>
    <row r="251" spans="1:9" x14ac:dyDescent="0.25">
      <c r="A251" s="124"/>
      <c r="B251" s="124"/>
      <c r="C251" s="124"/>
      <c r="D251" s="132"/>
    </row>
    <row r="252" spans="1:9" x14ac:dyDescent="0.25">
      <c r="A252" s="124"/>
      <c r="B252" s="124"/>
      <c r="C252" s="124"/>
      <c r="D252" s="132"/>
    </row>
    <row r="253" spans="1:9" x14ac:dyDescent="0.25">
      <c r="A253" s="124"/>
      <c r="B253" s="124"/>
      <c r="C253" s="124"/>
      <c r="D253" s="132"/>
      <c r="E253" s="134"/>
      <c r="F253" s="134"/>
      <c r="G253" s="134"/>
      <c r="H253" s="134"/>
      <c r="I253" s="134"/>
    </row>
    <row r="254" spans="1:9" x14ac:dyDescent="0.25">
      <c r="A254" s="124"/>
      <c r="B254" s="124"/>
      <c r="C254" s="124"/>
      <c r="D254" s="132"/>
    </row>
    <row r="255" spans="1:9" x14ac:dyDescent="0.25">
      <c r="A255" s="128"/>
      <c r="B255" s="128"/>
      <c r="C255" s="128"/>
      <c r="D255" s="129"/>
    </row>
    <row r="256" spans="1:9" x14ac:dyDescent="0.25">
      <c r="A256" s="130"/>
      <c r="B256" s="130"/>
      <c r="C256" s="130"/>
      <c r="D256" s="131"/>
      <c r="E256" s="134"/>
    </row>
    <row r="257" spans="1:9" x14ac:dyDescent="0.25">
      <c r="A257" s="124"/>
      <c r="B257" s="124"/>
      <c r="C257" s="124"/>
      <c r="D257" s="132"/>
    </row>
    <row r="258" spans="1:9" x14ac:dyDescent="0.25">
      <c r="A258" s="124"/>
      <c r="B258" s="124"/>
      <c r="C258" s="124"/>
      <c r="D258" s="132"/>
    </row>
    <row r="259" spans="1:9" x14ac:dyDescent="0.25">
      <c r="A259" s="124"/>
      <c r="B259" s="124"/>
      <c r="C259" s="124"/>
      <c r="D259" s="132"/>
    </row>
    <row r="260" spans="1:9" x14ac:dyDescent="0.25">
      <c r="A260" s="124"/>
      <c r="B260" s="124"/>
      <c r="C260" s="124"/>
      <c r="D260" s="132"/>
    </row>
    <row r="261" spans="1:9" x14ac:dyDescent="0.25">
      <c r="A261" s="124"/>
      <c r="B261" s="124"/>
      <c r="C261" s="124"/>
      <c r="D261" s="132"/>
      <c r="E261" s="134"/>
      <c r="F261" s="134"/>
      <c r="G261" s="134"/>
      <c r="H261" s="134"/>
      <c r="I261" s="134"/>
    </row>
    <row r="262" spans="1:9" x14ac:dyDescent="0.25">
      <c r="A262" s="124"/>
      <c r="B262" s="124"/>
      <c r="C262" s="124"/>
      <c r="D262" s="132"/>
    </row>
    <row r="263" spans="1:9" x14ac:dyDescent="0.25">
      <c r="A263" s="124"/>
      <c r="B263" s="124"/>
      <c r="C263" s="124"/>
      <c r="D263" s="132"/>
    </row>
    <row r="264" spans="1:9" x14ac:dyDescent="0.25">
      <c r="A264" s="124"/>
      <c r="B264" s="124"/>
      <c r="C264" s="124"/>
      <c r="D264" s="132"/>
    </row>
    <row r="265" spans="1:9" x14ac:dyDescent="0.25">
      <c r="A265" s="128"/>
      <c r="B265" s="128"/>
      <c r="C265" s="128"/>
      <c r="D265" s="129"/>
    </row>
    <row r="266" spans="1:9" x14ac:dyDescent="0.25">
      <c r="A266" s="130"/>
      <c r="B266" s="130"/>
      <c r="C266" s="130"/>
      <c r="D266" s="131"/>
    </row>
    <row r="267" spans="1:9" x14ac:dyDescent="0.25">
      <c r="A267" s="124"/>
      <c r="B267" s="124"/>
      <c r="C267" s="124"/>
      <c r="D267" s="132"/>
    </row>
    <row r="268" spans="1:9" x14ac:dyDescent="0.25">
      <c r="A268" s="128"/>
      <c r="B268" s="128"/>
      <c r="C268" s="128"/>
      <c r="D268" s="129"/>
    </row>
    <row r="269" spans="1:9" x14ac:dyDescent="0.25">
      <c r="A269" s="130"/>
      <c r="B269" s="130"/>
      <c r="C269" s="130"/>
      <c r="D269" s="131"/>
    </row>
    <row r="270" spans="1:9" x14ac:dyDescent="0.25">
      <c r="A270" s="124"/>
      <c r="B270" s="124"/>
      <c r="C270" s="124"/>
      <c r="D270" s="132"/>
    </row>
    <row r="271" spans="1:9" x14ac:dyDescent="0.25">
      <c r="A271" s="124"/>
      <c r="B271" s="124"/>
      <c r="C271" s="124"/>
      <c r="D271" s="132"/>
    </row>
    <row r="272" spans="1:9" x14ac:dyDescent="0.25">
      <c r="A272" s="128"/>
      <c r="B272" s="128"/>
      <c r="C272" s="128"/>
      <c r="D272" s="129"/>
    </row>
    <row r="273" spans="1:5" x14ac:dyDescent="0.25">
      <c r="A273" s="130"/>
      <c r="B273" s="130"/>
      <c r="C273" s="130"/>
      <c r="D273" s="131"/>
    </row>
    <row r="274" spans="1:5" x14ac:dyDescent="0.25">
      <c r="A274" s="124"/>
      <c r="B274" s="124"/>
      <c r="C274" s="124"/>
      <c r="D274" s="132"/>
      <c r="E274" s="134"/>
    </row>
    <row r="275" spans="1:5" x14ac:dyDescent="0.25">
      <c r="A275" s="128"/>
      <c r="B275" s="128"/>
      <c r="C275" s="128"/>
      <c r="D275" s="129"/>
    </row>
    <row r="276" spans="1:5" x14ac:dyDescent="0.25">
      <c r="A276" s="130"/>
      <c r="B276" s="130"/>
      <c r="C276" s="130"/>
      <c r="D276" s="131"/>
    </row>
    <row r="277" spans="1:5" x14ac:dyDescent="0.25">
      <c r="A277" s="124"/>
      <c r="B277" s="124"/>
      <c r="C277" s="124"/>
      <c r="D277" s="132"/>
    </row>
    <row r="278" spans="1:5" x14ac:dyDescent="0.25">
      <c r="A278" s="128"/>
      <c r="B278" s="128"/>
      <c r="C278" s="128"/>
      <c r="D278" s="129"/>
    </row>
    <row r="279" spans="1:5" x14ac:dyDescent="0.25">
      <c r="A279" s="130"/>
      <c r="B279" s="130"/>
      <c r="C279" s="130"/>
      <c r="D279" s="131"/>
    </row>
    <row r="280" spans="1:5" x14ac:dyDescent="0.25">
      <c r="A280" s="124"/>
      <c r="B280" s="124"/>
      <c r="C280" s="124"/>
      <c r="D280" s="132"/>
    </row>
    <row r="281" spans="1:5" x14ac:dyDescent="0.25">
      <c r="A281" s="124"/>
      <c r="B281" s="124"/>
      <c r="C281" s="124"/>
      <c r="D281" s="132"/>
    </row>
    <row r="282" spans="1:5" x14ac:dyDescent="0.25">
      <c r="A282" s="124"/>
      <c r="B282" s="124"/>
      <c r="C282" s="124"/>
      <c r="D282" s="132"/>
    </row>
    <row r="283" spans="1:5" x14ac:dyDescent="0.25">
      <c r="A283" s="124"/>
      <c r="B283" s="124"/>
      <c r="C283" s="124"/>
      <c r="D283" s="132"/>
    </row>
    <row r="284" spans="1:5" x14ac:dyDescent="0.25">
      <c r="A284" s="128"/>
      <c r="B284" s="128"/>
      <c r="C284" s="128"/>
      <c r="D284" s="129"/>
    </row>
    <row r="285" spans="1:5" x14ac:dyDescent="0.25">
      <c r="A285" s="130"/>
      <c r="B285" s="130"/>
      <c r="C285" s="130"/>
      <c r="D285" s="131"/>
    </row>
    <row r="286" spans="1:5" x14ac:dyDescent="0.25">
      <c r="A286" s="124"/>
      <c r="B286" s="124"/>
      <c r="C286" s="124"/>
      <c r="D286" s="132"/>
    </row>
    <row r="287" spans="1:5" x14ac:dyDescent="0.25">
      <c r="A287" s="128"/>
      <c r="B287" s="128"/>
      <c r="C287" s="128"/>
      <c r="D287" s="129"/>
    </row>
    <row r="288" spans="1:5" x14ac:dyDescent="0.25">
      <c r="A288" s="130"/>
      <c r="B288" s="130"/>
      <c r="C288" s="130"/>
      <c r="D288" s="131"/>
    </row>
    <row r="289" spans="1:4" x14ac:dyDescent="0.25">
      <c r="A289" s="124"/>
      <c r="B289" s="124"/>
      <c r="C289" s="124"/>
      <c r="D289" s="132"/>
    </row>
    <row r="290" spans="1:4" x14ac:dyDescent="0.25">
      <c r="A290" s="124"/>
      <c r="B290" s="124"/>
      <c r="C290" s="124"/>
      <c r="D290" s="132"/>
    </row>
    <row r="291" spans="1:4" x14ac:dyDescent="0.25">
      <c r="A291" s="124"/>
      <c r="B291" s="124"/>
      <c r="C291" s="124"/>
      <c r="D291" s="132"/>
    </row>
  </sheetData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83F28-8011-4EEA-9136-D1ED2C0C9336}">
  <dimension ref="A1:E14"/>
  <sheetViews>
    <sheetView workbookViewId="0">
      <selection activeCell="B12" sqref="B12"/>
    </sheetView>
  </sheetViews>
  <sheetFormatPr defaultRowHeight="16.5" customHeight="1" x14ac:dyDescent="0.25"/>
  <cols>
    <col min="1" max="1" width="4.140625" customWidth="1"/>
    <col min="2" max="2" width="51.85546875" customWidth="1"/>
    <col min="3" max="3" width="37" customWidth="1"/>
    <col min="4" max="4" width="11.140625" customWidth="1"/>
    <col min="5" max="5" width="9.7109375" bestFit="1" customWidth="1"/>
  </cols>
  <sheetData>
    <row r="1" spans="1:5" ht="16.5" customHeight="1" x14ac:dyDescent="0.25">
      <c r="A1" s="146" t="s">
        <v>345</v>
      </c>
      <c r="B1" s="147"/>
      <c r="C1" s="4"/>
      <c r="D1" s="148">
        <v>-51342</v>
      </c>
      <c r="E1" s="145"/>
    </row>
    <row r="2" spans="1:5" ht="16.5" customHeight="1" x14ac:dyDescent="0.25">
      <c r="A2" s="88">
        <v>608</v>
      </c>
      <c r="B2" s="88" t="s">
        <v>334</v>
      </c>
      <c r="C2" s="88"/>
      <c r="D2" s="145">
        <v>-1000</v>
      </c>
      <c r="E2" s="88"/>
    </row>
    <row r="3" spans="1:5" ht="16.5" customHeight="1" x14ac:dyDescent="0.25">
      <c r="A3" s="88">
        <v>608</v>
      </c>
      <c r="B3" s="88" t="s">
        <v>335</v>
      </c>
      <c r="C3" s="88"/>
      <c r="D3" s="145">
        <v>-2808</v>
      </c>
      <c r="E3" s="88"/>
    </row>
    <row r="4" spans="1:5" ht="16.5" customHeight="1" x14ac:dyDescent="0.25">
      <c r="A4" s="88">
        <v>608</v>
      </c>
      <c r="B4" s="88" t="s">
        <v>336</v>
      </c>
      <c r="C4" s="88"/>
      <c r="D4" s="145">
        <v>-3272</v>
      </c>
      <c r="E4" s="88"/>
    </row>
    <row r="5" spans="1:5" ht="16.5" customHeight="1" x14ac:dyDescent="0.25">
      <c r="A5" s="88">
        <v>608</v>
      </c>
      <c r="B5" s="88" t="s">
        <v>337</v>
      </c>
      <c r="C5" s="88"/>
      <c r="D5" s="163">
        <v>-400</v>
      </c>
      <c r="E5" s="88"/>
    </row>
    <row r="6" spans="1:5" ht="16.5" customHeight="1" x14ac:dyDescent="0.25">
      <c r="A6" s="88">
        <v>608</v>
      </c>
      <c r="B6" s="88" t="s">
        <v>338</v>
      </c>
      <c r="C6" s="88"/>
      <c r="D6" s="145">
        <v>-8120</v>
      </c>
      <c r="E6" s="88"/>
    </row>
    <row r="7" spans="1:5" ht="16.5" customHeight="1" x14ac:dyDescent="0.25">
      <c r="A7" s="88">
        <v>608</v>
      </c>
      <c r="B7" s="88" t="s">
        <v>339</v>
      </c>
      <c r="C7" s="88"/>
      <c r="D7" s="145">
        <v>-3520</v>
      </c>
      <c r="E7" s="88"/>
    </row>
    <row r="8" spans="1:5" ht="16.5" customHeight="1" x14ac:dyDescent="0.25">
      <c r="A8" s="88">
        <v>608</v>
      </c>
      <c r="B8" s="149" t="s">
        <v>419</v>
      </c>
      <c r="C8" s="149"/>
      <c r="D8" s="150">
        <v>-3000</v>
      </c>
      <c r="E8" s="88"/>
    </row>
    <row r="9" spans="1:5" ht="16.5" customHeight="1" x14ac:dyDescent="0.25">
      <c r="A9" s="88">
        <v>608</v>
      </c>
      <c r="B9" s="88" t="s">
        <v>340</v>
      </c>
      <c r="C9" s="88"/>
      <c r="D9" s="145">
        <v>-3600</v>
      </c>
      <c r="E9" s="88"/>
    </row>
    <row r="10" spans="1:5" ht="16.5" customHeight="1" x14ac:dyDescent="0.25">
      <c r="A10" s="88">
        <v>608</v>
      </c>
      <c r="B10" s="88" t="s">
        <v>341</v>
      </c>
      <c r="C10" s="88"/>
      <c r="D10" s="145">
        <v>-11629</v>
      </c>
      <c r="E10" s="88"/>
    </row>
    <row r="11" spans="1:5" ht="16.5" customHeight="1" x14ac:dyDescent="0.25">
      <c r="A11" s="88">
        <v>608</v>
      </c>
      <c r="B11" s="88" t="s">
        <v>342</v>
      </c>
      <c r="C11" s="88"/>
      <c r="D11" s="145">
        <v>-7493</v>
      </c>
      <c r="E11" s="88"/>
    </row>
    <row r="12" spans="1:5" ht="16.5" customHeight="1" x14ac:dyDescent="0.25">
      <c r="A12" s="88">
        <v>608</v>
      </c>
      <c r="B12" s="88" t="s">
        <v>343</v>
      </c>
      <c r="C12" s="88"/>
      <c r="D12" s="145">
        <v>-2000</v>
      </c>
      <c r="E12" s="88"/>
    </row>
    <row r="13" spans="1:5" ht="16.5" customHeight="1" x14ac:dyDescent="0.25">
      <c r="A13" s="88">
        <v>608</v>
      </c>
      <c r="B13" s="88" t="s">
        <v>344</v>
      </c>
      <c r="C13" s="88"/>
      <c r="D13" s="145">
        <v>-3500</v>
      </c>
      <c r="E13" s="88"/>
    </row>
    <row r="14" spans="1:5" ht="16.5" customHeight="1" x14ac:dyDescent="0.25">
      <c r="A14" s="88">
        <v>608</v>
      </c>
      <c r="B14" t="s">
        <v>390</v>
      </c>
      <c r="D14" s="145">
        <v>-1000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71693-5B11-4171-AD63-8D6DABEE1872}">
  <dimension ref="A1:N62"/>
  <sheetViews>
    <sheetView topLeftCell="A34" workbookViewId="0">
      <selection activeCell="J7" sqref="J7"/>
    </sheetView>
  </sheetViews>
  <sheetFormatPr defaultRowHeight="15" x14ac:dyDescent="0.25"/>
  <cols>
    <col min="1" max="1" width="5" customWidth="1"/>
    <col min="2" max="2" width="4.85546875" customWidth="1"/>
    <col min="3" max="3" width="47.28515625" customWidth="1"/>
    <col min="4" max="4" width="15.42578125" customWidth="1"/>
  </cols>
  <sheetData>
    <row r="1" spans="1:14" ht="52.5" x14ac:dyDescent="0.25">
      <c r="A1" s="123" t="s">
        <v>241</v>
      </c>
      <c r="B1" s="123" t="s">
        <v>242</v>
      </c>
      <c r="C1" s="124" t="s">
        <v>243</v>
      </c>
      <c r="D1" s="125" t="s">
        <v>290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s="134" customFormat="1" ht="15.75" x14ac:dyDescent="0.25">
      <c r="A2" s="123"/>
      <c r="B2" s="123"/>
      <c r="C2" s="160" t="s">
        <v>412</v>
      </c>
      <c r="D2" s="159">
        <v>-19719</v>
      </c>
    </row>
    <row r="3" spans="1:14" x14ac:dyDescent="0.25">
      <c r="A3" s="128" t="s">
        <v>54</v>
      </c>
      <c r="B3" s="128"/>
      <c r="C3" s="128"/>
      <c r="D3" s="129">
        <v>-1000</v>
      </c>
      <c r="E3" s="134"/>
      <c r="F3" s="134" t="s">
        <v>411</v>
      </c>
      <c r="G3" s="134"/>
      <c r="H3" s="134"/>
      <c r="I3" s="134"/>
      <c r="J3" s="134"/>
      <c r="K3" s="134"/>
      <c r="L3" s="134"/>
      <c r="M3" s="134"/>
      <c r="N3" s="134"/>
    </row>
    <row r="4" spans="1:14" s="134" customFormat="1" x14ac:dyDescent="0.25">
      <c r="A4" s="130"/>
      <c r="B4" s="130" t="s">
        <v>346</v>
      </c>
      <c r="C4" s="130"/>
      <c r="D4" s="131">
        <v>1000</v>
      </c>
    </row>
    <row r="5" spans="1:14" s="134" customFormat="1" x14ac:dyDescent="0.25">
      <c r="A5" s="124"/>
      <c r="B5" s="124"/>
      <c r="C5" s="124" t="s">
        <v>352</v>
      </c>
      <c r="D5" s="132">
        <v>1000</v>
      </c>
    </row>
    <row r="6" spans="1:14" s="134" customFormat="1" x14ac:dyDescent="0.25">
      <c r="A6" s="128" t="s">
        <v>409</v>
      </c>
      <c r="B6" s="128"/>
      <c r="C6" s="128"/>
      <c r="D6" s="129">
        <v>6036</v>
      </c>
      <c r="F6" s="134" t="s">
        <v>422</v>
      </c>
    </row>
    <row r="7" spans="1:14" s="134" customFormat="1" x14ac:dyDescent="0.25">
      <c r="A7" s="130"/>
      <c r="B7" s="130" t="s">
        <v>346</v>
      </c>
      <c r="C7" s="130"/>
      <c r="D7" s="131">
        <v>-6036</v>
      </c>
    </row>
    <row r="8" spans="1:14" s="134" customFormat="1" x14ac:dyDescent="0.25">
      <c r="A8" s="124"/>
      <c r="B8" s="124"/>
      <c r="C8" t="s">
        <v>410</v>
      </c>
      <c r="D8" s="132">
        <v>-6036</v>
      </c>
    </row>
    <row r="9" spans="1:14" x14ac:dyDescent="0.25">
      <c r="A9" s="128" t="s">
        <v>260</v>
      </c>
      <c r="B9" s="128"/>
      <c r="C9" s="128"/>
      <c r="D9" s="129">
        <v>-43660</v>
      </c>
      <c r="E9" s="134"/>
      <c r="F9" s="134" t="s">
        <v>367</v>
      </c>
      <c r="G9" s="134"/>
      <c r="H9" s="134"/>
      <c r="I9" s="134"/>
      <c r="J9" s="134"/>
      <c r="K9" s="134"/>
      <c r="L9" s="134"/>
      <c r="M9" s="134"/>
      <c r="N9" s="134"/>
    </row>
    <row r="10" spans="1:14" x14ac:dyDescent="0.25">
      <c r="A10" s="130"/>
      <c r="B10" s="130" t="s">
        <v>346</v>
      </c>
      <c r="C10" s="130"/>
      <c r="D10" s="131">
        <v>43660</v>
      </c>
      <c r="E10" s="134"/>
      <c r="F10" s="134"/>
      <c r="G10" s="134"/>
      <c r="H10" s="134"/>
      <c r="I10" s="134"/>
      <c r="J10" s="134"/>
      <c r="K10" s="134"/>
      <c r="L10" s="134"/>
      <c r="M10" s="134"/>
      <c r="N10" s="134"/>
    </row>
    <row r="11" spans="1:14" x14ac:dyDescent="0.25">
      <c r="A11" s="124"/>
      <c r="B11" s="124"/>
      <c r="C11" s="124" t="s">
        <v>347</v>
      </c>
      <c r="D11" s="132">
        <v>43660</v>
      </c>
      <c r="E11" s="134"/>
      <c r="F11" s="134"/>
      <c r="G11" s="134"/>
      <c r="H11" s="134"/>
      <c r="I11" s="134"/>
      <c r="J11" s="134"/>
      <c r="K11" s="134"/>
      <c r="L11" s="134"/>
      <c r="M11" s="134"/>
      <c r="N11" s="134"/>
    </row>
    <row r="12" spans="1:14" x14ac:dyDescent="0.25">
      <c r="A12" s="128" t="s">
        <v>207</v>
      </c>
      <c r="B12" s="128"/>
      <c r="C12" s="128"/>
      <c r="D12" s="129">
        <v>35280</v>
      </c>
      <c r="E12" s="134" t="s">
        <v>368</v>
      </c>
      <c r="F12" s="134" t="s">
        <v>369</v>
      </c>
      <c r="G12" s="134"/>
      <c r="H12" s="134"/>
      <c r="I12" s="134"/>
      <c r="J12" s="134"/>
      <c r="K12" s="134"/>
      <c r="L12" s="134"/>
      <c r="M12" s="134"/>
      <c r="N12" s="134"/>
    </row>
    <row r="13" spans="1:14" x14ac:dyDescent="0.25">
      <c r="A13" s="130"/>
      <c r="B13" s="130" t="s">
        <v>346</v>
      </c>
      <c r="C13" s="130"/>
      <c r="D13" s="131">
        <v>-35280</v>
      </c>
      <c r="E13" s="134"/>
      <c r="F13" s="134"/>
      <c r="G13" s="134"/>
      <c r="H13" s="134"/>
      <c r="I13" s="134"/>
      <c r="J13" s="134"/>
      <c r="K13" s="134"/>
      <c r="L13" s="134"/>
      <c r="M13" s="134"/>
      <c r="N13" s="134"/>
    </row>
    <row r="14" spans="1:14" x14ac:dyDescent="0.25">
      <c r="A14" s="124"/>
      <c r="B14" s="124"/>
      <c r="C14" s="124" t="s">
        <v>348</v>
      </c>
      <c r="D14" s="132">
        <v>-35280</v>
      </c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4" x14ac:dyDescent="0.25">
      <c r="A15" s="128" t="s">
        <v>321</v>
      </c>
      <c r="B15" s="128"/>
      <c r="C15" s="128"/>
      <c r="D15" s="129">
        <v>-6000</v>
      </c>
      <c r="E15" s="134"/>
      <c r="F15" s="134" t="s">
        <v>356</v>
      </c>
      <c r="G15" s="134"/>
      <c r="H15" s="134"/>
      <c r="I15" s="134"/>
      <c r="J15" s="134"/>
      <c r="K15" s="134"/>
      <c r="L15" s="134"/>
      <c r="M15" s="134"/>
      <c r="N15" s="134"/>
    </row>
    <row r="16" spans="1:14" x14ac:dyDescent="0.25">
      <c r="A16" s="130"/>
      <c r="B16" s="130" t="s">
        <v>346</v>
      </c>
      <c r="C16" s="130"/>
      <c r="D16" s="131">
        <v>6000</v>
      </c>
      <c r="E16" s="134"/>
      <c r="G16" s="134"/>
      <c r="H16" s="134"/>
      <c r="I16" s="134"/>
      <c r="J16" s="134"/>
      <c r="K16" s="134"/>
      <c r="L16" s="134"/>
      <c r="M16" s="134"/>
      <c r="N16" s="134"/>
    </row>
    <row r="17" spans="1:14" x14ac:dyDescent="0.25">
      <c r="A17" s="124"/>
      <c r="B17" s="124"/>
      <c r="C17" s="124" t="s">
        <v>349</v>
      </c>
      <c r="D17" s="132">
        <v>6000</v>
      </c>
      <c r="E17" s="134"/>
      <c r="F17" s="134"/>
      <c r="G17" s="134"/>
      <c r="H17" s="134"/>
      <c r="I17" s="134"/>
      <c r="J17" s="134"/>
      <c r="K17" s="134"/>
      <c r="L17" s="134"/>
      <c r="M17" s="134"/>
      <c r="N17" s="134"/>
    </row>
    <row r="18" spans="1:14" x14ac:dyDescent="0.25">
      <c r="A18" s="128" t="s">
        <v>144</v>
      </c>
      <c r="B18" s="128"/>
      <c r="C18" s="128"/>
      <c r="D18" s="129">
        <v>5000</v>
      </c>
      <c r="E18" s="134"/>
      <c r="F18" s="134" t="s">
        <v>357</v>
      </c>
      <c r="G18" s="134"/>
      <c r="H18" s="134"/>
      <c r="I18" s="134"/>
      <c r="J18" s="134"/>
      <c r="K18" s="134"/>
      <c r="L18" s="134"/>
      <c r="M18" s="134"/>
      <c r="N18" s="134"/>
    </row>
    <row r="19" spans="1:14" x14ac:dyDescent="0.25">
      <c r="A19" s="130"/>
      <c r="B19" s="130" t="s">
        <v>346</v>
      </c>
      <c r="C19" s="130"/>
      <c r="D19" s="131">
        <v>-5000</v>
      </c>
      <c r="E19" s="134"/>
      <c r="F19" s="134"/>
      <c r="G19" s="134"/>
      <c r="H19" s="134"/>
      <c r="I19" s="134"/>
      <c r="J19" s="134"/>
      <c r="K19" s="134"/>
      <c r="L19" s="134"/>
      <c r="M19" s="134"/>
      <c r="N19" s="134"/>
    </row>
    <row r="20" spans="1:14" x14ac:dyDescent="0.25">
      <c r="A20" s="124"/>
      <c r="B20" s="124"/>
      <c r="C20" s="124" t="s">
        <v>350</v>
      </c>
      <c r="D20" s="132">
        <v>-5000</v>
      </c>
      <c r="E20" s="134"/>
      <c r="G20" s="134"/>
      <c r="H20" s="134"/>
      <c r="I20" s="134"/>
      <c r="J20" s="134"/>
      <c r="K20" s="134"/>
      <c r="L20" s="134"/>
      <c r="M20" s="134"/>
      <c r="N20" s="134"/>
    </row>
    <row r="21" spans="1:14" x14ac:dyDescent="0.25">
      <c r="A21" s="128" t="s">
        <v>285</v>
      </c>
      <c r="B21" s="128"/>
      <c r="C21" s="128"/>
      <c r="D21" s="129">
        <v>-1040</v>
      </c>
      <c r="E21" s="134"/>
      <c r="F21" s="134" t="s">
        <v>358</v>
      </c>
      <c r="G21" s="134"/>
      <c r="H21" s="134"/>
      <c r="I21" s="134"/>
      <c r="J21" s="134"/>
      <c r="K21" s="134"/>
      <c r="L21" s="134"/>
      <c r="M21" s="134"/>
      <c r="N21" s="134"/>
    </row>
    <row r="22" spans="1:14" x14ac:dyDescent="0.25">
      <c r="A22" s="130"/>
      <c r="B22" s="130" t="s">
        <v>346</v>
      </c>
      <c r="C22" s="130"/>
      <c r="D22" s="131">
        <v>1040</v>
      </c>
      <c r="E22" s="134"/>
      <c r="F22" s="134"/>
      <c r="G22" s="134"/>
      <c r="H22" s="134"/>
      <c r="I22" s="134"/>
      <c r="J22" s="134"/>
      <c r="K22" s="134"/>
      <c r="L22" s="134"/>
      <c r="M22" s="134"/>
      <c r="N22" s="134"/>
    </row>
    <row r="23" spans="1:14" x14ac:dyDescent="0.25">
      <c r="A23" s="124"/>
      <c r="B23" s="124"/>
      <c r="C23" s="124" t="s">
        <v>351</v>
      </c>
      <c r="D23" s="132">
        <v>4520</v>
      </c>
      <c r="E23" s="134"/>
      <c r="F23" s="134"/>
      <c r="G23" s="134"/>
      <c r="H23" s="134"/>
      <c r="I23" s="134"/>
      <c r="J23" s="134"/>
      <c r="K23" s="134"/>
      <c r="L23" s="134"/>
      <c r="M23" s="134"/>
      <c r="N23" s="134"/>
    </row>
    <row r="24" spans="1:14" x14ac:dyDescent="0.25">
      <c r="A24" s="124"/>
      <c r="B24" s="124"/>
      <c r="C24" s="124" t="s">
        <v>350</v>
      </c>
      <c r="D24" s="132">
        <v>-3480</v>
      </c>
      <c r="E24" s="134"/>
      <c r="G24" s="134"/>
      <c r="H24" s="134"/>
      <c r="I24" s="134"/>
      <c r="J24" s="134"/>
      <c r="K24" s="134"/>
      <c r="L24" s="134"/>
      <c r="M24" s="134"/>
      <c r="N24" s="134"/>
    </row>
    <row r="25" spans="1:14" x14ac:dyDescent="0.25">
      <c r="A25" s="128" t="s">
        <v>275</v>
      </c>
      <c r="B25" s="128"/>
      <c r="C25" s="128"/>
      <c r="D25" s="129">
        <v>3686</v>
      </c>
      <c r="E25" s="134"/>
      <c r="F25" s="134" t="s">
        <v>364</v>
      </c>
      <c r="G25" s="134"/>
      <c r="H25" s="134"/>
      <c r="I25" s="134"/>
      <c r="J25" s="134"/>
      <c r="K25" s="134"/>
      <c r="L25" s="134"/>
      <c r="M25" s="134"/>
      <c r="N25" s="134"/>
    </row>
    <row r="26" spans="1:14" x14ac:dyDescent="0.25">
      <c r="A26" s="130"/>
      <c r="B26" s="130" t="s">
        <v>346</v>
      </c>
      <c r="C26" s="130"/>
      <c r="D26" s="131">
        <v>-3686</v>
      </c>
      <c r="E26" s="134"/>
      <c r="F26" s="134"/>
      <c r="G26" s="134"/>
      <c r="H26" s="134"/>
      <c r="I26" s="134"/>
      <c r="J26" s="134"/>
      <c r="K26" s="134"/>
      <c r="L26" s="134"/>
      <c r="M26" s="134"/>
      <c r="N26" s="134"/>
    </row>
    <row r="27" spans="1:14" x14ac:dyDescent="0.25">
      <c r="A27" s="124"/>
      <c r="B27" s="124"/>
      <c r="C27" s="124" t="s">
        <v>352</v>
      </c>
      <c r="D27" s="132">
        <v>-3686</v>
      </c>
      <c r="E27" s="134"/>
      <c r="F27" s="134"/>
      <c r="G27" s="134"/>
      <c r="H27" s="134"/>
      <c r="I27" s="134"/>
      <c r="J27" s="134"/>
      <c r="K27" s="134"/>
      <c r="L27" s="134"/>
      <c r="M27" s="134"/>
      <c r="N27" s="134"/>
    </row>
    <row r="28" spans="1:14" x14ac:dyDescent="0.25">
      <c r="A28" s="128" t="s">
        <v>215</v>
      </c>
      <c r="B28" s="128"/>
      <c r="C28" s="128"/>
      <c r="D28" s="129">
        <v>-17000</v>
      </c>
      <c r="E28" s="134"/>
      <c r="F28" s="134" t="s">
        <v>359</v>
      </c>
      <c r="G28" s="134"/>
      <c r="H28" s="134"/>
      <c r="I28" s="134"/>
      <c r="J28" s="134"/>
      <c r="K28" s="134"/>
      <c r="L28" s="134"/>
      <c r="M28" s="134"/>
      <c r="N28" s="134"/>
    </row>
    <row r="29" spans="1:14" x14ac:dyDescent="0.25">
      <c r="A29" s="130"/>
      <c r="B29" s="130" t="s">
        <v>346</v>
      </c>
      <c r="C29" s="130"/>
      <c r="D29" s="131">
        <v>17000</v>
      </c>
      <c r="E29" s="134"/>
      <c r="F29" s="134"/>
      <c r="G29" s="134"/>
      <c r="H29" s="134"/>
      <c r="I29" s="134"/>
      <c r="J29" s="134"/>
      <c r="K29" s="134"/>
      <c r="L29" s="134"/>
      <c r="M29" s="134"/>
      <c r="N29" s="134"/>
    </row>
    <row r="30" spans="1:14" x14ac:dyDescent="0.25">
      <c r="A30" s="124"/>
      <c r="B30" s="124"/>
      <c r="C30" s="124" t="s">
        <v>351</v>
      </c>
      <c r="D30" s="132">
        <v>17000</v>
      </c>
      <c r="E30" s="134"/>
      <c r="F30" s="134"/>
      <c r="G30" s="134"/>
      <c r="H30" s="134"/>
      <c r="I30" s="134"/>
      <c r="J30" s="134"/>
      <c r="K30" s="134"/>
      <c r="L30" s="134"/>
      <c r="M30" s="134"/>
      <c r="N30" s="134"/>
    </row>
    <row r="31" spans="1:14" s="134" customFormat="1" x14ac:dyDescent="0.25">
      <c r="A31" s="128" t="s">
        <v>89</v>
      </c>
      <c r="B31" s="128"/>
      <c r="C31" s="128"/>
      <c r="D31" s="129">
        <v>12844</v>
      </c>
      <c r="F31" s="134" t="s">
        <v>413</v>
      </c>
    </row>
    <row r="32" spans="1:14" s="134" customFormat="1" x14ac:dyDescent="0.25">
      <c r="A32" s="130"/>
      <c r="B32" s="130" t="s">
        <v>346</v>
      </c>
      <c r="C32" s="130"/>
      <c r="D32" s="131">
        <v>-12844</v>
      </c>
    </row>
    <row r="33" spans="1:14" s="134" customFormat="1" x14ac:dyDescent="0.25">
      <c r="A33" s="124"/>
      <c r="B33" s="124"/>
      <c r="C33" s="124" t="s">
        <v>352</v>
      </c>
      <c r="D33" s="132">
        <v>-12844</v>
      </c>
    </row>
    <row r="34" spans="1:14" x14ac:dyDescent="0.25">
      <c r="A34" s="128" t="s">
        <v>92</v>
      </c>
      <c r="B34" s="128"/>
      <c r="C34" s="128"/>
      <c r="D34" s="129">
        <v>-3774</v>
      </c>
      <c r="E34" s="134"/>
      <c r="F34" s="134" t="s">
        <v>365</v>
      </c>
      <c r="G34" s="134"/>
      <c r="H34" s="134"/>
      <c r="I34" s="134"/>
      <c r="J34" s="134"/>
      <c r="K34" s="134"/>
      <c r="L34" s="134"/>
      <c r="M34" s="134"/>
      <c r="N34" s="134"/>
    </row>
    <row r="35" spans="1:14" x14ac:dyDescent="0.25">
      <c r="A35" s="130"/>
      <c r="B35" s="130" t="s">
        <v>346</v>
      </c>
      <c r="C35" s="130"/>
      <c r="D35" s="131">
        <v>3774</v>
      </c>
      <c r="E35" s="134"/>
      <c r="F35" s="134"/>
      <c r="G35" s="134"/>
      <c r="H35" s="134"/>
      <c r="I35" s="134"/>
      <c r="J35" s="134"/>
      <c r="K35" s="134"/>
      <c r="L35" s="134"/>
      <c r="M35" s="134"/>
      <c r="N35" s="134"/>
    </row>
    <row r="36" spans="1:14" x14ac:dyDescent="0.25">
      <c r="A36" s="124"/>
      <c r="B36" s="124"/>
      <c r="C36" s="124" t="s">
        <v>350</v>
      </c>
      <c r="D36" s="132">
        <v>3774</v>
      </c>
      <c r="E36" s="134"/>
      <c r="F36" s="134"/>
      <c r="G36" s="134"/>
      <c r="H36" s="134"/>
      <c r="I36" s="134"/>
      <c r="J36" s="134"/>
      <c r="K36" s="134"/>
      <c r="L36" s="134"/>
      <c r="M36" s="134"/>
      <c r="N36" s="134"/>
    </row>
    <row r="37" spans="1:14" x14ac:dyDescent="0.25">
      <c r="A37" s="128" t="s">
        <v>216</v>
      </c>
      <c r="B37" s="128"/>
      <c r="C37" s="128"/>
      <c r="D37" s="129">
        <v>-30500</v>
      </c>
      <c r="E37" s="134"/>
      <c r="F37" s="134" t="s">
        <v>360</v>
      </c>
      <c r="G37" s="134"/>
      <c r="H37" s="134"/>
      <c r="I37" s="134"/>
      <c r="J37" s="134"/>
      <c r="K37" s="134"/>
      <c r="L37" s="134"/>
      <c r="M37" s="134"/>
      <c r="N37" s="134"/>
    </row>
    <row r="38" spans="1:14" x14ac:dyDescent="0.25">
      <c r="A38" s="130"/>
      <c r="B38" s="130" t="s">
        <v>346</v>
      </c>
      <c r="C38" s="130"/>
      <c r="D38" s="131">
        <v>30500</v>
      </c>
      <c r="E38" s="134"/>
      <c r="F38" s="134"/>
      <c r="G38" s="134"/>
      <c r="H38" s="134"/>
      <c r="I38" s="134"/>
      <c r="J38" s="134"/>
      <c r="K38" s="134"/>
      <c r="L38" s="134"/>
      <c r="M38" s="134"/>
      <c r="N38" s="134"/>
    </row>
    <row r="39" spans="1:14" x14ac:dyDescent="0.25">
      <c r="A39" s="124"/>
      <c r="B39" s="124"/>
      <c r="C39" s="124" t="s">
        <v>352</v>
      </c>
      <c r="D39" s="132">
        <v>24500</v>
      </c>
      <c r="E39" s="134"/>
      <c r="F39" s="134"/>
      <c r="G39" s="134"/>
      <c r="H39" s="134"/>
      <c r="I39" s="134"/>
      <c r="J39" s="134"/>
      <c r="K39" s="134"/>
      <c r="L39" s="134"/>
      <c r="M39" s="134"/>
      <c r="N39" s="134"/>
    </row>
    <row r="40" spans="1:14" x14ac:dyDescent="0.25">
      <c r="A40" s="124"/>
      <c r="B40" s="124"/>
      <c r="C40" s="124" t="s">
        <v>350</v>
      </c>
      <c r="D40" s="132">
        <v>6000</v>
      </c>
      <c r="E40" s="134"/>
      <c r="F40" s="134"/>
      <c r="G40" s="134"/>
      <c r="H40" s="134"/>
      <c r="I40" s="134"/>
      <c r="J40" s="134"/>
      <c r="K40" s="134"/>
      <c r="L40" s="134"/>
      <c r="M40" s="134"/>
      <c r="N40" s="134"/>
    </row>
    <row r="41" spans="1:14" x14ac:dyDescent="0.25">
      <c r="A41" s="128" t="s">
        <v>231</v>
      </c>
      <c r="B41" s="128"/>
      <c r="C41" s="128"/>
      <c r="D41" s="129">
        <v>-8110</v>
      </c>
      <c r="E41" s="134"/>
      <c r="F41" s="134" t="s">
        <v>361</v>
      </c>
      <c r="G41" s="134"/>
      <c r="H41" s="134"/>
      <c r="I41" s="134"/>
      <c r="J41" s="134"/>
      <c r="K41" s="134"/>
      <c r="L41" s="134"/>
      <c r="M41" s="134"/>
      <c r="N41" s="134"/>
    </row>
    <row r="42" spans="1:14" x14ac:dyDescent="0.25">
      <c r="A42" s="130"/>
      <c r="B42" s="130" t="s">
        <v>346</v>
      </c>
      <c r="C42" s="130"/>
      <c r="D42" s="131">
        <v>8110</v>
      </c>
      <c r="E42" s="134"/>
      <c r="F42" s="134"/>
      <c r="G42" s="134"/>
      <c r="H42" s="134"/>
      <c r="I42" s="134"/>
      <c r="J42" s="134"/>
      <c r="K42" s="134"/>
      <c r="L42" s="134"/>
      <c r="M42" s="134"/>
      <c r="N42" s="134"/>
    </row>
    <row r="43" spans="1:14" x14ac:dyDescent="0.25">
      <c r="A43" s="124"/>
      <c r="B43" s="124"/>
      <c r="C43" s="124" t="s">
        <v>353</v>
      </c>
      <c r="D43" s="132">
        <v>5110</v>
      </c>
      <c r="E43" s="134"/>
      <c r="F43" s="134"/>
      <c r="G43" s="134"/>
      <c r="H43" s="134"/>
      <c r="I43" s="134"/>
      <c r="J43" s="134"/>
      <c r="K43" s="134"/>
      <c r="L43" s="134"/>
      <c r="M43" s="134"/>
      <c r="N43" s="134"/>
    </row>
    <row r="44" spans="1:14" x14ac:dyDescent="0.25">
      <c r="A44" s="124"/>
      <c r="B44" s="124"/>
      <c r="C44" s="124" t="s">
        <v>354</v>
      </c>
      <c r="D44" s="132">
        <v>3000</v>
      </c>
      <c r="E44" s="134"/>
      <c r="F44" s="134"/>
      <c r="G44" s="134"/>
      <c r="H44" s="134"/>
      <c r="I44" s="134"/>
      <c r="J44" s="134"/>
      <c r="K44" s="134"/>
      <c r="L44" s="134"/>
      <c r="M44" s="134"/>
      <c r="N44" s="134"/>
    </row>
    <row r="45" spans="1:14" x14ac:dyDescent="0.25">
      <c r="A45" s="128" t="s">
        <v>249</v>
      </c>
      <c r="B45" s="128"/>
      <c r="C45" s="128"/>
      <c r="D45" s="129">
        <v>-10186</v>
      </c>
      <c r="E45" s="134"/>
      <c r="F45" s="134" t="s">
        <v>362</v>
      </c>
      <c r="G45" s="134"/>
      <c r="H45" s="134"/>
      <c r="I45" s="134"/>
      <c r="J45" s="134"/>
      <c r="K45" s="134"/>
      <c r="L45" s="134"/>
      <c r="M45" s="134"/>
      <c r="N45" s="134"/>
    </row>
    <row r="46" spans="1:14" x14ac:dyDescent="0.25">
      <c r="A46" s="130"/>
      <c r="B46" s="130" t="s">
        <v>346</v>
      </c>
      <c r="C46" s="130"/>
      <c r="D46" s="131">
        <v>10186</v>
      </c>
      <c r="E46" s="134"/>
      <c r="F46" s="134"/>
      <c r="G46" s="134"/>
      <c r="H46" s="134"/>
      <c r="I46" s="134"/>
      <c r="J46" s="134"/>
      <c r="K46" s="134"/>
      <c r="L46" s="134"/>
      <c r="M46" s="134"/>
      <c r="N46" s="134"/>
    </row>
    <row r="47" spans="1:14" x14ac:dyDescent="0.25">
      <c r="A47" s="124"/>
      <c r="B47" s="124"/>
      <c r="C47" s="124" t="s">
        <v>350</v>
      </c>
      <c r="D47" s="132">
        <v>10186</v>
      </c>
      <c r="E47" s="134"/>
      <c r="G47" s="134"/>
      <c r="H47" s="134"/>
      <c r="I47" s="134"/>
      <c r="J47" s="134"/>
      <c r="K47" s="134"/>
      <c r="L47" s="134"/>
      <c r="M47" s="134"/>
      <c r="N47" s="134"/>
    </row>
    <row r="48" spans="1:14" x14ac:dyDescent="0.25">
      <c r="A48" s="128" t="s">
        <v>250</v>
      </c>
      <c r="B48" s="128"/>
      <c r="C48" s="128"/>
      <c r="D48" s="129">
        <v>45689</v>
      </c>
      <c r="E48" s="134"/>
      <c r="F48" s="134" t="s">
        <v>388</v>
      </c>
      <c r="G48" s="134"/>
      <c r="H48" s="134"/>
      <c r="I48" s="134"/>
      <c r="J48" s="134"/>
      <c r="K48" s="134"/>
      <c r="L48" s="134"/>
      <c r="M48" s="134"/>
      <c r="N48" s="134"/>
    </row>
    <row r="49" spans="1:14" x14ac:dyDescent="0.25">
      <c r="A49" s="130"/>
      <c r="B49" s="130" t="s">
        <v>346</v>
      </c>
      <c r="C49" s="130"/>
      <c r="D49" s="131">
        <v>-45689</v>
      </c>
      <c r="E49" s="134"/>
      <c r="F49" s="134"/>
      <c r="G49" s="134"/>
      <c r="H49" s="134"/>
      <c r="I49" s="134"/>
      <c r="J49" s="134"/>
      <c r="K49" s="134"/>
      <c r="L49" s="134"/>
      <c r="M49" s="134"/>
      <c r="N49" s="134"/>
    </row>
    <row r="50" spans="1:14" x14ac:dyDescent="0.25">
      <c r="A50" s="124"/>
      <c r="B50" s="124"/>
      <c r="C50" s="124" t="s">
        <v>352</v>
      </c>
      <c r="D50" s="132">
        <v>-45689</v>
      </c>
      <c r="E50" s="134"/>
      <c r="G50" s="134"/>
      <c r="H50" s="134"/>
      <c r="I50" s="134"/>
      <c r="J50" s="134"/>
      <c r="K50" s="134"/>
      <c r="L50" s="134"/>
      <c r="M50" s="134"/>
      <c r="N50" s="134"/>
    </row>
    <row r="51" spans="1:14" x14ac:dyDescent="0.25">
      <c r="A51" s="128" t="s">
        <v>154</v>
      </c>
      <c r="B51" s="128"/>
      <c r="C51" s="128"/>
      <c r="D51" s="129">
        <v>32275</v>
      </c>
      <c r="E51" s="134"/>
      <c r="F51" s="134" t="s">
        <v>366</v>
      </c>
      <c r="G51" s="134"/>
      <c r="H51" s="134"/>
      <c r="I51" s="134"/>
      <c r="J51" s="134"/>
      <c r="K51" s="134"/>
      <c r="L51" s="134"/>
      <c r="M51" s="134"/>
      <c r="N51" s="134"/>
    </row>
    <row r="52" spans="1:14" x14ac:dyDescent="0.25">
      <c r="A52" s="130"/>
      <c r="B52" s="130" t="s">
        <v>346</v>
      </c>
      <c r="C52" s="130"/>
      <c r="D52" s="131">
        <v>-32275</v>
      </c>
      <c r="E52" s="134"/>
      <c r="F52" s="134"/>
      <c r="G52" s="134"/>
      <c r="H52" s="134"/>
      <c r="I52" s="134"/>
      <c r="J52" s="134"/>
      <c r="K52" s="134"/>
      <c r="L52" s="134"/>
      <c r="M52" s="134"/>
      <c r="N52" s="134"/>
    </row>
    <row r="53" spans="1:14" x14ac:dyDescent="0.25">
      <c r="A53" s="124"/>
      <c r="B53" s="124"/>
      <c r="C53" s="124" t="s">
        <v>352</v>
      </c>
      <c r="D53" s="132">
        <v>-32275</v>
      </c>
      <c r="E53" s="134"/>
      <c r="F53" s="134"/>
      <c r="G53" s="134"/>
      <c r="H53" s="134"/>
      <c r="I53" s="134"/>
      <c r="J53" s="134"/>
      <c r="K53" s="134"/>
      <c r="L53" s="134"/>
      <c r="M53" s="134"/>
      <c r="N53" s="134"/>
    </row>
    <row r="54" spans="1:14" x14ac:dyDescent="0.25">
      <c r="A54" s="128" t="s">
        <v>234</v>
      </c>
      <c r="B54" s="128"/>
      <c r="C54" s="128"/>
      <c r="D54" s="129">
        <v>-30070</v>
      </c>
      <c r="E54" s="134"/>
      <c r="F54" s="134" t="s">
        <v>363</v>
      </c>
      <c r="G54" s="134"/>
      <c r="H54" s="134"/>
      <c r="I54" s="134"/>
      <c r="J54" s="134"/>
      <c r="K54" s="134"/>
      <c r="L54" s="134"/>
      <c r="M54" s="134"/>
      <c r="N54" s="134"/>
    </row>
    <row r="55" spans="1:14" x14ac:dyDescent="0.25">
      <c r="A55" s="130"/>
      <c r="B55" s="130" t="s">
        <v>346</v>
      </c>
      <c r="C55" s="130"/>
      <c r="D55" s="131">
        <v>30070</v>
      </c>
      <c r="E55" s="134"/>
      <c r="F55" s="134"/>
      <c r="G55" s="134"/>
      <c r="H55" s="134"/>
      <c r="I55" s="134"/>
      <c r="J55" s="134"/>
      <c r="K55" s="134"/>
      <c r="L55" s="134"/>
      <c r="M55" s="134"/>
      <c r="N55" s="134"/>
    </row>
    <row r="56" spans="1:14" x14ac:dyDescent="0.25">
      <c r="A56" s="124"/>
      <c r="B56" s="124"/>
      <c r="C56" s="124" t="s">
        <v>352</v>
      </c>
      <c r="D56" s="132">
        <v>30070</v>
      </c>
      <c r="E56" s="134"/>
      <c r="F56" s="134"/>
      <c r="G56" s="134"/>
      <c r="H56" s="134"/>
      <c r="I56" s="134"/>
      <c r="J56" s="134"/>
      <c r="K56" s="134"/>
      <c r="L56" s="134"/>
      <c r="M56" s="134"/>
      <c r="N56" s="134"/>
    </row>
    <row r="57" spans="1:14" x14ac:dyDescent="0.25">
      <c r="A57" s="128"/>
      <c r="B57" s="128"/>
      <c r="C57" s="128"/>
      <c r="D57" s="129"/>
      <c r="E57" s="134"/>
      <c r="F57" s="134"/>
      <c r="G57" s="134"/>
      <c r="H57" s="134"/>
      <c r="I57" s="134"/>
      <c r="J57" s="134"/>
      <c r="K57" s="134"/>
      <c r="L57" s="134"/>
      <c r="M57" s="134"/>
      <c r="N57" s="134"/>
    </row>
    <row r="58" spans="1:14" x14ac:dyDescent="0.25">
      <c r="A58" s="130"/>
      <c r="B58" s="130"/>
      <c r="C58" s="130"/>
      <c r="D58" s="131"/>
      <c r="E58" s="134"/>
      <c r="F58" s="134"/>
      <c r="G58" s="134"/>
      <c r="H58" s="134"/>
      <c r="I58" s="134"/>
      <c r="J58" s="134"/>
      <c r="K58" s="134"/>
      <c r="L58" s="134"/>
      <c r="M58" s="134"/>
      <c r="N58" s="134"/>
    </row>
    <row r="59" spans="1:14" x14ac:dyDescent="0.25">
      <c r="A59" s="124"/>
      <c r="B59" s="124"/>
      <c r="C59" s="124"/>
      <c r="D59" s="132"/>
      <c r="E59" s="134"/>
      <c r="F59" s="134"/>
      <c r="G59" s="134"/>
      <c r="H59" s="134"/>
      <c r="I59" s="134"/>
      <c r="J59" s="134"/>
      <c r="K59" s="134"/>
      <c r="L59" s="134"/>
      <c r="M59" s="134"/>
      <c r="N59" s="134"/>
    </row>
    <row r="60" spans="1:14" x14ac:dyDescent="0.25">
      <c r="A60" s="128"/>
      <c r="B60" s="128"/>
      <c r="C60" s="128"/>
      <c r="D60" s="129"/>
      <c r="E60" s="134"/>
      <c r="F60" s="134"/>
      <c r="G60" s="134"/>
      <c r="H60" s="134"/>
      <c r="I60" s="134"/>
      <c r="J60" s="134"/>
      <c r="K60" s="134"/>
      <c r="L60" s="134"/>
      <c r="M60" s="134"/>
      <c r="N60" s="134"/>
    </row>
    <row r="61" spans="1:14" x14ac:dyDescent="0.25">
      <c r="A61" s="130"/>
      <c r="B61" s="130"/>
      <c r="C61" s="130"/>
      <c r="D61" s="131"/>
      <c r="E61" s="134"/>
      <c r="F61" s="134"/>
      <c r="G61" s="134"/>
      <c r="H61" s="134"/>
      <c r="I61" s="134"/>
      <c r="J61" s="134"/>
      <c r="K61" s="134"/>
      <c r="L61" s="134"/>
      <c r="M61" s="134"/>
      <c r="N61" s="134"/>
    </row>
    <row r="62" spans="1:14" x14ac:dyDescent="0.25">
      <c r="A62" s="124"/>
      <c r="B62" s="124"/>
      <c r="C62" s="124"/>
      <c r="D62" s="132"/>
      <c r="E62" s="134"/>
      <c r="F62" s="134"/>
      <c r="G62" s="134"/>
      <c r="H62" s="134"/>
      <c r="I62" s="134"/>
      <c r="J62" s="134"/>
      <c r="K62" s="134"/>
      <c r="L62" s="134"/>
      <c r="M62" s="134"/>
      <c r="N62" s="134"/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94322-9C65-42B1-8503-CDC490D8FC1D}">
  <dimension ref="A1:G27"/>
  <sheetViews>
    <sheetView tabSelected="1" workbookViewId="0">
      <selection activeCell="N21" sqref="N21"/>
    </sheetView>
  </sheetViews>
  <sheetFormatPr defaultRowHeight="15" x14ac:dyDescent="0.25"/>
  <cols>
    <col min="1" max="1" width="8" customWidth="1"/>
    <col min="2" max="2" width="5.28515625" customWidth="1"/>
    <col min="3" max="3" width="45.140625" customWidth="1"/>
    <col min="4" max="4" width="12.7109375" customWidth="1"/>
    <col min="5" max="5" width="22.7109375" customWidth="1"/>
    <col min="6" max="6" width="19.28515625" customWidth="1"/>
  </cols>
  <sheetData>
    <row r="1" spans="1:7" x14ac:dyDescent="0.25">
      <c r="A1" s="123"/>
      <c r="B1" s="123"/>
      <c r="C1" s="124"/>
      <c r="D1" s="125"/>
      <c r="F1" t="s">
        <v>391</v>
      </c>
      <c r="G1" t="s">
        <v>417</v>
      </c>
    </row>
    <row r="2" spans="1:7" x14ac:dyDescent="0.25">
      <c r="A2" s="153" t="s">
        <v>392</v>
      </c>
      <c r="B2" s="153"/>
      <c r="C2" s="153"/>
      <c r="D2" s="154"/>
      <c r="E2" s="155"/>
      <c r="F2">
        <v>34000</v>
      </c>
    </row>
    <row r="3" spans="1:7" x14ac:dyDescent="0.25">
      <c r="A3" s="153" t="s">
        <v>393</v>
      </c>
      <c r="B3" s="153"/>
      <c r="C3" s="153"/>
      <c r="D3" s="154"/>
      <c r="E3" s="155"/>
      <c r="F3">
        <v>8000</v>
      </c>
    </row>
    <row r="4" spans="1:7" x14ac:dyDescent="0.25">
      <c r="A4" s="153" t="s">
        <v>394</v>
      </c>
      <c r="B4" s="153"/>
      <c r="C4" s="153"/>
      <c r="D4" s="154"/>
      <c r="E4" s="155"/>
      <c r="F4">
        <v>24000</v>
      </c>
    </row>
    <row r="5" spans="1:7" x14ac:dyDescent="0.25">
      <c r="A5" s="153" t="s">
        <v>395</v>
      </c>
      <c r="B5" s="156"/>
      <c r="C5" s="156"/>
      <c r="D5" s="157"/>
      <c r="E5" s="155"/>
      <c r="F5">
        <v>90000</v>
      </c>
      <c r="G5" s="151">
        <v>44000</v>
      </c>
    </row>
    <row r="6" spans="1:7" x14ac:dyDescent="0.25">
      <c r="A6" s="153" t="s">
        <v>396</v>
      </c>
      <c r="B6" s="153"/>
      <c r="C6" s="153"/>
      <c r="D6" s="154"/>
      <c r="E6" s="155"/>
      <c r="F6">
        <v>10000</v>
      </c>
    </row>
    <row r="7" spans="1:7" x14ac:dyDescent="0.25">
      <c r="A7" s="153" t="s">
        <v>397</v>
      </c>
      <c r="B7" s="153"/>
      <c r="C7" s="153"/>
      <c r="D7" s="154"/>
      <c r="E7" s="155"/>
      <c r="F7">
        <v>685000</v>
      </c>
    </row>
    <row r="8" spans="1:7" x14ac:dyDescent="0.25">
      <c r="A8" s="153" t="s">
        <v>398</v>
      </c>
      <c r="B8" s="153"/>
      <c r="C8" s="156"/>
      <c r="D8" s="157"/>
      <c r="E8" s="155"/>
      <c r="F8">
        <v>34000</v>
      </c>
      <c r="G8" s="152">
        <v>34000</v>
      </c>
    </row>
    <row r="9" spans="1:7" x14ac:dyDescent="0.25">
      <c r="A9" s="153" t="s">
        <v>399</v>
      </c>
      <c r="B9" s="153"/>
      <c r="C9" s="153"/>
      <c r="D9" s="154"/>
      <c r="E9" s="155"/>
      <c r="F9">
        <v>150000</v>
      </c>
    </row>
    <row r="10" spans="1:7" x14ac:dyDescent="0.25">
      <c r="A10" s="153" t="s">
        <v>400</v>
      </c>
      <c r="B10" s="153"/>
      <c r="C10" s="153"/>
      <c r="D10" s="154"/>
      <c r="E10" s="155"/>
      <c r="F10">
        <v>60000</v>
      </c>
    </row>
    <row r="11" spans="1:7" x14ac:dyDescent="0.25">
      <c r="A11" s="156" t="s">
        <v>401</v>
      </c>
      <c r="B11" s="156"/>
      <c r="C11" s="156"/>
      <c r="D11" s="157"/>
      <c r="E11" s="155"/>
      <c r="F11">
        <v>36000</v>
      </c>
    </row>
    <row r="12" spans="1:7" x14ac:dyDescent="0.25">
      <c r="A12" s="153" t="s">
        <v>402</v>
      </c>
      <c r="B12" s="153"/>
      <c r="C12" s="153"/>
      <c r="D12" s="154"/>
      <c r="E12" s="155"/>
      <c r="F12">
        <v>15000</v>
      </c>
    </row>
    <row r="13" spans="1:7" x14ac:dyDescent="0.25">
      <c r="A13" s="130" t="s">
        <v>403</v>
      </c>
      <c r="B13" s="130"/>
      <c r="C13" s="130"/>
      <c r="D13" s="131"/>
      <c r="F13">
        <v>30000</v>
      </c>
    </row>
    <row r="14" spans="1:7" x14ac:dyDescent="0.25">
      <c r="A14" s="124"/>
      <c r="B14" s="124"/>
      <c r="C14" s="124"/>
      <c r="D14" s="132"/>
    </row>
    <row r="15" spans="1:7" x14ac:dyDescent="0.25">
      <c r="A15" s="128"/>
      <c r="B15" s="128"/>
      <c r="C15" s="128"/>
      <c r="D15" s="129"/>
    </row>
    <row r="16" spans="1:7" x14ac:dyDescent="0.25">
      <c r="A16" s="130"/>
      <c r="B16" s="130"/>
      <c r="C16" s="130"/>
      <c r="D16" s="131"/>
    </row>
    <row r="17" spans="1:6" x14ac:dyDescent="0.25">
      <c r="A17" s="124"/>
      <c r="B17" s="164" t="s">
        <v>404</v>
      </c>
      <c r="C17" s="164"/>
      <c r="D17" s="132"/>
      <c r="F17" s="151">
        <v>-44000</v>
      </c>
    </row>
    <row r="18" spans="1:6" x14ac:dyDescent="0.25">
      <c r="A18" s="128"/>
      <c r="B18" s="128"/>
      <c r="C18" s="128"/>
      <c r="D18" s="129"/>
    </row>
    <row r="19" spans="1:6" x14ac:dyDescent="0.25">
      <c r="A19" s="130">
        <v>155100</v>
      </c>
      <c r="B19" s="130"/>
      <c r="C19" s="130" t="s">
        <v>405</v>
      </c>
      <c r="D19" s="131"/>
      <c r="F19" s="161">
        <v>-21000</v>
      </c>
    </row>
    <row r="20" spans="1:6" x14ac:dyDescent="0.25">
      <c r="A20" s="124">
        <v>155100</v>
      </c>
      <c r="B20" s="124"/>
      <c r="C20" s="124" t="s">
        <v>418</v>
      </c>
      <c r="D20" s="132"/>
      <c r="F20" s="158" t="s">
        <v>406</v>
      </c>
    </row>
    <row r="21" spans="1:6" x14ac:dyDescent="0.25">
      <c r="A21">
        <v>155100</v>
      </c>
      <c r="C21" t="s">
        <v>420</v>
      </c>
      <c r="F21" s="158" t="s">
        <v>407</v>
      </c>
    </row>
    <row r="22" spans="1:6" x14ac:dyDescent="0.25">
      <c r="F22" s="158"/>
    </row>
    <row r="23" spans="1:6" x14ac:dyDescent="0.25">
      <c r="F23" s="158"/>
    </row>
    <row r="24" spans="1:6" x14ac:dyDescent="0.25">
      <c r="B24" s="152" t="s">
        <v>207</v>
      </c>
      <c r="C24" s="152"/>
      <c r="F24" s="162">
        <v>-34000</v>
      </c>
    </row>
    <row r="25" spans="1:6" x14ac:dyDescent="0.25">
      <c r="F25" s="158"/>
    </row>
    <row r="26" spans="1:6" x14ac:dyDescent="0.25">
      <c r="A26">
        <v>156600</v>
      </c>
      <c r="C26" t="s">
        <v>405</v>
      </c>
      <c r="F26" s="161">
        <v>-12000</v>
      </c>
    </row>
    <row r="27" spans="1:6" x14ac:dyDescent="0.25">
      <c r="A27">
        <v>156600</v>
      </c>
      <c r="C27" t="s">
        <v>421</v>
      </c>
      <c r="F27" s="158" t="s">
        <v>408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9</vt:i4>
      </vt:variant>
    </vt:vector>
  </HeadingPairs>
  <TitlesOfParts>
    <vt:vector size="9" baseType="lpstr">
      <vt:lpstr>Teise lisaeelarve projekt 2021</vt:lpstr>
      <vt:lpstr>kontogrupp 32</vt:lpstr>
      <vt:lpstr>kontogrupp 352</vt:lpstr>
      <vt:lpstr>kontogrupp 350</vt:lpstr>
      <vt:lpstr>kontogrupp 4</vt:lpstr>
      <vt:lpstr>kontogrupp 5</vt:lpstr>
      <vt:lpstr>kontogrupp 6</vt:lpstr>
      <vt:lpstr>investeerimistegevuse kulud</vt:lpstr>
      <vt:lpstr>laenuotsuse muudatus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Eva-Mai Saard</dc:creator>
  <cp:lastModifiedBy>Leili Ruus</cp:lastModifiedBy>
  <cp:lastPrinted>2021-09-06T10:32:08Z</cp:lastPrinted>
  <dcterms:created xsi:type="dcterms:W3CDTF">2018-01-10T11:23:16Z</dcterms:created>
  <dcterms:modified xsi:type="dcterms:W3CDTF">2021-09-15T07:17:41Z</dcterms:modified>
</cp:coreProperties>
</file>