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0/Eelarve 2020/"/>
    </mc:Choice>
  </mc:AlternateContent>
  <xr:revisionPtr revIDLastSave="44" documentId="8_{E2B0BB93-A5BC-4C7D-8427-8736505AC5FE}" xr6:coauthVersionLast="45" xr6:coauthVersionMax="45" xr10:uidLastSave="{1E0BEF7B-09A5-4A4B-8536-5AF881A211CB}"/>
  <bookViews>
    <workbookView xWindow="2850" yWindow="0" windowWidth="15585" windowHeight="15600" xr2:uid="{00000000-000D-0000-FFFF-FFFF00000000}"/>
  </bookViews>
  <sheets>
    <sheet name="Eelarve projekt 2020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</workbook>
</file>

<file path=xl/calcChain.xml><?xml version="1.0" encoding="utf-8"?>
<calcChain xmlns="http://schemas.openxmlformats.org/spreadsheetml/2006/main">
  <c r="F204" i="1" l="1"/>
  <c r="F200" i="1"/>
  <c r="F195" i="1"/>
  <c r="F190" i="1"/>
  <c r="F184" i="1"/>
  <c r="F179" i="1"/>
  <c r="F170" i="1"/>
  <c r="F166" i="1"/>
  <c r="F155" i="1"/>
  <c r="F149" i="1"/>
  <c r="F147" i="1"/>
  <c r="F143" i="1"/>
  <c r="F130" i="1"/>
  <c r="F115" i="1"/>
  <c r="F134" i="1"/>
  <c r="E59" i="1" l="1"/>
  <c r="E39" i="1"/>
  <c r="E36" i="1" s="1"/>
  <c r="E30" i="1" s="1"/>
  <c r="E200" i="1" l="1"/>
  <c r="E201" i="1"/>
  <c r="E202" i="1"/>
  <c r="E203" i="1"/>
  <c r="E204" i="1"/>
  <c r="E205" i="1"/>
  <c r="E206" i="1"/>
  <c r="E207" i="1"/>
  <c r="E208" i="1"/>
  <c r="E209" i="1"/>
  <c r="E199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74" i="1"/>
  <c r="E139" i="1"/>
  <c r="E140" i="1"/>
  <c r="E141" i="1"/>
  <c r="E142" i="1"/>
  <c r="E137" i="1" s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38" i="1"/>
  <c r="E133" i="1"/>
  <c r="E131" i="1" s="1"/>
  <c r="E134" i="1"/>
  <c r="E135" i="1"/>
  <c r="E136" i="1"/>
  <c r="E132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18" i="1"/>
  <c r="E111" i="1"/>
  <c r="E112" i="1"/>
  <c r="E113" i="1"/>
  <c r="E114" i="1"/>
  <c r="E115" i="1"/>
  <c r="E116" i="1"/>
  <c r="E110" i="1"/>
  <c r="E102" i="1"/>
  <c r="E103" i="1"/>
  <c r="E104" i="1"/>
  <c r="E105" i="1"/>
  <c r="E106" i="1"/>
  <c r="E107" i="1"/>
  <c r="E108" i="1"/>
  <c r="E101" i="1"/>
  <c r="E96" i="1"/>
  <c r="E95" i="1"/>
  <c r="E94" i="1"/>
  <c r="E93" i="1"/>
  <c r="E92" i="1"/>
  <c r="E91" i="1"/>
  <c r="E90" i="1"/>
  <c r="E58" i="1"/>
  <c r="E56" i="1" s="1"/>
  <c r="E57" i="1"/>
  <c r="E43" i="1"/>
  <c r="E44" i="1"/>
  <c r="E45" i="1"/>
  <c r="E46" i="1"/>
  <c r="E47" i="1"/>
  <c r="E48" i="1"/>
  <c r="E49" i="1"/>
  <c r="E50" i="1"/>
  <c r="E51" i="1"/>
  <c r="E52" i="1"/>
  <c r="E53" i="1"/>
  <c r="E54" i="1"/>
  <c r="E42" i="1"/>
  <c r="E38" i="1"/>
  <c r="E37" i="1"/>
  <c r="E34" i="1"/>
  <c r="E33" i="1"/>
  <c r="E31" i="1" s="1"/>
  <c r="E18" i="1"/>
  <c r="E19" i="1"/>
  <c r="E17" i="1"/>
  <c r="E16" i="1" s="1"/>
  <c r="E12" i="1"/>
  <c r="E14" i="1"/>
  <c r="E15" i="1"/>
  <c r="E13" i="1"/>
  <c r="E11" i="1"/>
  <c r="E10" i="1"/>
  <c r="E9" i="1"/>
  <c r="E97" i="1"/>
  <c r="E100" i="1"/>
  <c r="E109" i="1"/>
  <c r="E173" i="1"/>
  <c r="E89" i="1" l="1"/>
  <c r="E198" i="1"/>
  <c r="E117" i="1"/>
  <c r="E41" i="1"/>
  <c r="E8" i="1"/>
  <c r="E7" i="1" s="1"/>
  <c r="E210" i="1"/>
  <c r="D8" i="1"/>
  <c r="D12" i="1"/>
  <c r="D16" i="1"/>
  <c r="D31" i="1"/>
  <c r="D36" i="1"/>
  <c r="D41" i="1"/>
  <c r="D56" i="1"/>
  <c r="D89" i="1"/>
  <c r="D97" i="1"/>
  <c r="D100" i="1"/>
  <c r="D109" i="1"/>
  <c r="D117" i="1"/>
  <c r="D131" i="1"/>
  <c r="D137" i="1"/>
  <c r="D173" i="1"/>
  <c r="D198" i="1"/>
  <c r="E40" i="1" l="1"/>
  <c r="E55" i="1" s="1"/>
  <c r="D210" i="1"/>
  <c r="D30" i="1"/>
  <c r="F59" i="1" s="1"/>
  <c r="D7" i="1"/>
  <c r="C89" i="1"/>
  <c r="F60" i="1" l="1"/>
  <c r="D40" i="1"/>
  <c r="D55" i="1" s="1"/>
  <c r="C8" i="1"/>
  <c r="C12" i="1"/>
  <c r="C16" i="1"/>
  <c r="C31" i="1"/>
  <c r="C36" i="1"/>
  <c r="C41" i="1"/>
  <c r="C56" i="1"/>
  <c r="C97" i="1"/>
  <c r="C100" i="1"/>
  <c r="C109" i="1"/>
  <c r="C117" i="1"/>
  <c r="C131" i="1"/>
  <c r="C137" i="1"/>
  <c r="C173" i="1"/>
  <c r="C198" i="1"/>
  <c r="C7" i="1" l="1"/>
  <c r="C210" i="1"/>
  <c r="C30" i="1"/>
  <c r="C40" i="1" l="1"/>
  <c r="C55" i="1" s="1"/>
</calcChain>
</file>

<file path=xl/sharedStrings.xml><?xml version="1.0" encoding="utf-8"?>
<sst xmlns="http://schemas.openxmlformats.org/spreadsheetml/2006/main" count="305" uniqueCount="239">
  <si>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</si>
  <si>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</si>
  <si>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</si>
  <si>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</si>
  <si>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</si>
  <si>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</si>
  <si>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</si>
  <si>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</si>
  <si>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</si>
  <si>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</si>
  <si>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</si>
  <si>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</si>
  <si>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</si>
  <si>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</si>
  <si>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</si>
  <si>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</si>
  <si>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</si>
  <si>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</si>
  <si>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</si>
  <si>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</si>
  <si>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</si>
  <si>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</si>
  <si>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</si>
  <si>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</si>
  <si>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</si>
  <si>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</si>
  <si>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</si>
  <si>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</si>
  <si>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</si>
  <si>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</si>
  <si>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</si>
  <si>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</si>
  <si>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</si>
  <si>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</si>
  <si>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</si>
  <si>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</si>
  <si>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</si>
  <si>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</si>
  <si>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</si>
  <si>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</si>
  <si>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</si>
  <si>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</si>
  <si>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</si>
  <si>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</si>
  <si>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</si>
  <si>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</si>
  <si>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</si>
  <si>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</si>
  <si>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</si>
  <si>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</si>
  <si>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</si>
  <si>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</si>
  <si>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</si>
  <si>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</si>
  <si>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</si>
  <si>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</si>
  <si>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</si>
  <si>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</si>
  <si>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</si>
  <si>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</si>
  <si>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</si>
  <si>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</si>
  <si>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</si>
  <si>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</si>
  <si>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</si>
  <si>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</si>
  <si>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</si>
  <si>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</si>
  <si>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</si>
  <si>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</si>
  <si>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</si>
  <si>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</si>
  <si>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</si>
  <si>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</si>
  <si>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</si>
  <si>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</si>
  <si>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</si>
  <si>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</si>
  <si>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</si>
  <si>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</si>
  <si>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</si>
  <si>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</si>
  <si>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</si>
  <si>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</si>
  <si>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</si>
  <si>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</si>
  <si>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</si>
  <si>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</si>
  <si>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</si>
  <si>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</si>
  <si>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</si>
  <si>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</si>
  <si>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</si>
  <si>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</si>
  <si>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</si>
  <si>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</si>
  <si>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</si>
  <si>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</si>
  <si>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</si>
  <si>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</si>
  <si>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</si>
  <si>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</si>
  <si>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</si>
  <si>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</si>
  <si>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</si>
  <si>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</si>
  <si>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</si>
  <si>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</si>
  <si>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</si>
  <si>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</si>
  <si>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</si>
  <si>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</si>
  <si>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</si>
  <si>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</si>
  <si>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</si>
  <si>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</si>
  <si>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</si>
  <si>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</si>
  <si>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</si>
  <si>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</si>
  <si>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</si>
  <si>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</si>
  <si>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</si>
  <si>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</si>
  <si>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</si>
  <si>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</si>
  <si>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</si>
  <si>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</si>
  <si>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</si>
  <si>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</si>
  <si>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</si>
  <si>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</si>
  <si>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</si>
  <si>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</si>
  <si>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</si>
  <si>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</si>
  <si>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</si>
  <si>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</si>
  <si>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</si>
  <si>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</si>
  <si>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</si>
  <si>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</si>
  <si>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</si>
  <si>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</si>
  <si>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</si>
  <si>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</si>
  <si>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</si>
  <si>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</si>
  <si>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</si>
  <si>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</si>
  <si>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</si>
  <si>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</si>
  <si>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</si>
  <si>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</si>
  <si>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</si>
  <si>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</si>
  <si>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Mõisaküla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</si>
  <si>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</si>
  <si>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</si>
  <si>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</si>
  <si>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</si>
  <si>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</si>
  <si>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</si>
  <si>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</si>
  <si>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</si>
  <si>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</si>
  <si>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</si>
  <si>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</si>
  <si>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</si>
  <si>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</si>
  <si>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</si>
  <si>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</si>
  <si>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</si>
  <si>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</si>
  <si>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</si>
  <si>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</si>
  <si>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</si>
  <si>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</si>
  <si>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</si>
  <si>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</si>
  <si>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</si>
  <si>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</si>
  <si>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</si>
  <si>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</si>
  <si>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</si>
  <si>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</si>
  <si>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</si>
  <si>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</si>
  <si>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</si>
  <si>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</si>
  <si>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</si>
  <si>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</si>
  <si>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</si>
  <si>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</si>
  <si>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</si>
  <si>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</si>
  <si>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</si>
  <si>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</si>
  <si>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</si>
  <si>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</si>
  <si>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</si>
  <si>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</si>
  <si>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</si>
  <si>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</si>
  <si>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</si>
  <si>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</si>
  <si>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</si>
  <si>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</si>
  <si>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</si>
  <si>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</si>
  <si>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</si>
  <si>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</si>
  <si>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</si>
  <si>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</si>
  <si>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</si>
  <si>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</si>
  <si>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</si>
  <si>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</si>
  <si>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</si>
  <si>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</si>
  <si>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</si>
  <si>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</si>
  <si>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</si>
  <si>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</si>
  <si>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</si>
  <si>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</si>
  <si>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</si>
  <si>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</si>
  <si>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</si>
  <si>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</si>
  <si>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Karksi-Nuia Muuseum-Turismiinfopunkt</t>
  </si>
  <si>
    <t>Muu huviharidus Mulgi vald</t>
  </si>
  <si>
    <t>Hülle Haabi Kunstistuudio</t>
  </si>
  <si>
    <t>Kodukohandus</t>
  </si>
  <si>
    <t>Asendus- ja järelhooldus</t>
  </si>
  <si>
    <t xml:space="preserve">Eelarve summa </t>
  </si>
  <si>
    <t>MULGI VALLA 2020 AASTA esimese LISAEELARVE PROJEKT</t>
  </si>
  <si>
    <t xml:space="preserve">Lõpliku eelarve summa </t>
  </si>
  <si>
    <t>Investeeringutoetus Abja Haigla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</si>
</sst>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  <xf numFmtId="0" fontId="22" fillId="0" borderId="0"/>
  </cellStyleXfs>
  <cellXfs count="121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7" fillId="0" borderId="0" xfId="0" applyFont="1"/>
    <xf numFmtId="0" fontId="16" fillId="7" borderId="17" xfId="0" applyFont="1" applyFill="1" applyBorder="1"/>
    <xf numFmtId="0" fontId="18" fillId="7" borderId="18" xfId="2" applyFont="1" applyFill="1" applyBorder="1" applyAlignment="1" applyProtection="1">
      <alignment horizontal="left"/>
      <protection locked="0"/>
    </xf>
    <xf numFmtId="0" fontId="17" fillId="6" borderId="14" xfId="0" applyFont="1" applyFill="1" applyBorder="1"/>
    <xf numFmtId="0" fontId="18" fillId="2" borderId="5" xfId="2" applyFont="1" applyFill="1" applyBorder="1" applyAlignment="1">
      <alignment horizontal="left"/>
    </xf>
    <xf numFmtId="0" fontId="17" fillId="6" borderId="7" xfId="0" applyFont="1" applyFill="1" applyBorder="1"/>
    <xf numFmtId="0" fontId="18" fillId="2" borderId="1" xfId="1" applyFont="1" applyFill="1" applyBorder="1" applyAlignment="1">
      <alignment horizontal="left"/>
    </xf>
    <xf numFmtId="0" fontId="17" fillId="0" borderId="6" xfId="0" applyFont="1" applyBorder="1"/>
    <xf numFmtId="0" fontId="18" fillId="6" borderId="1" xfId="2" applyFont="1" applyFill="1" applyBorder="1" applyAlignment="1">
      <alignment horizontal="left"/>
    </xf>
    <xf numFmtId="0" fontId="18" fillId="2" borderId="1" xfId="2" applyFont="1" applyFill="1" applyBorder="1" applyAlignment="1">
      <alignment horizontal="left"/>
    </xf>
    <xf numFmtId="0" fontId="19" fillId="6" borderId="1" xfId="1" applyFont="1" applyFill="1" applyBorder="1"/>
    <xf numFmtId="0" fontId="17" fillId="5" borderId="6" xfId="0" applyFont="1" applyFill="1" applyBorder="1"/>
    <xf numFmtId="0" fontId="17" fillId="6" borderId="7" xfId="0" applyFont="1" applyFill="1" applyBorder="1" applyAlignment="1">
      <alignment horizontal="right"/>
    </xf>
    <xf numFmtId="0" fontId="17" fillId="6" borderId="9" xfId="0" applyFont="1" applyFill="1" applyBorder="1"/>
    <xf numFmtId="0" fontId="17" fillId="6" borderId="10" xfId="0" applyFont="1" applyFill="1" applyBorder="1"/>
    <xf numFmtId="0" fontId="17" fillId="6" borderId="11" xfId="0" applyFont="1" applyFill="1" applyBorder="1"/>
    <xf numFmtId="0" fontId="16" fillId="0" borderId="0" xfId="0" applyFont="1"/>
    <xf numFmtId="166" fontId="16" fillId="0" borderId="12" xfId="0" applyNumberFormat="1" applyFont="1" applyBorder="1"/>
    <xf numFmtId="166" fontId="17" fillId="0" borderId="19" xfId="0" applyNumberFormat="1" applyFont="1" applyBorder="1"/>
    <xf numFmtId="166" fontId="17" fillId="0" borderId="0" xfId="0" applyNumberFormat="1" applyFont="1"/>
    <xf numFmtId="166" fontId="17" fillId="0" borderId="16" xfId="0" applyNumberFormat="1" applyFont="1" applyBorder="1"/>
    <xf numFmtId="166" fontId="17" fillId="0" borderId="13" xfId="0" applyNumberFormat="1" applyFont="1" applyBorder="1"/>
    <xf numFmtId="166" fontId="17" fillId="0" borderId="13" xfId="0" quotePrefix="1" applyNumberFormat="1" applyFont="1" applyBorder="1"/>
    <xf numFmtId="166" fontId="17" fillId="0" borderId="3" xfId="0" applyNumberFormat="1" applyFont="1" applyBorder="1"/>
    <xf numFmtId="166" fontId="16" fillId="0" borderId="8" xfId="0" applyNumberFormat="1" applyFont="1" applyBorder="1"/>
    <xf numFmtId="166" fontId="17" fillId="0" borderId="6" xfId="0" quotePrefix="1" applyNumberFormat="1" applyFont="1" applyBorder="1"/>
    <xf numFmtId="166" fontId="17" fillId="0" borderId="3" xfId="0" applyNumberFormat="1" applyFont="1" applyBorder="1" applyAlignment="1">
      <alignment horizontal="left"/>
    </xf>
    <xf numFmtId="166" fontId="16" fillId="0" borderId="1" xfId="0" applyNumberFormat="1" applyFont="1" applyBorder="1"/>
    <xf numFmtId="166" fontId="17" fillId="0" borderId="14" xfId="0" applyNumberFormat="1" applyFont="1" applyBorder="1"/>
    <xf numFmtId="166" fontId="17" fillId="0" borderId="16" xfId="0" applyNumberFormat="1" applyFont="1" applyFill="1" applyBorder="1"/>
    <xf numFmtId="166" fontId="19" fillId="0" borderId="0" xfId="0" applyNumberFormat="1" applyFont="1"/>
    <xf numFmtId="166" fontId="17" fillId="0" borderId="6" xfId="0" applyNumberFormat="1" applyFont="1" applyBorder="1"/>
    <xf numFmtId="166" fontId="17" fillId="0" borderId="2" xfId="0" applyNumberFormat="1" applyFont="1" applyBorder="1"/>
    <xf numFmtId="166" fontId="17" fillId="0" borderId="0" xfId="0" applyNumberFormat="1" applyFont="1" applyBorder="1"/>
    <xf numFmtId="0" fontId="18" fillId="2" borderId="20" xfId="1" applyFont="1" applyFill="1" applyBorder="1" applyAlignment="1">
      <alignment horizontal="left"/>
    </xf>
    <xf numFmtId="0" fontId="18" fillId="2" borderId="21" xfId="1" applyFont="1" applyFill="1" applyBorder="1" applyAlignment="1">
      <alignment horizontal="left"/>
    </xf>
    <xf numFmtId="0" fontId="18" fillId="2" borderId="21" xfId="2" applyFont="1" applyFill="1" applyBorder="1" applyAlignment="1">
      <alignment horizontal="left"/>
    </xf>
    <xf numFmtId="0" fontId="18" fillId="6" borderId="15" xfId="2" applyFont="1" applyFill="1" applyBorder="1" applyAlignment="1">
      <alignment horizontal="left" wrapText="1"/>
    </xf>
    <xf numFmtId="166" fontId="16" fillId="0" borderId="22" xfId="0" applyNumberFormat="1" applyFont="1" applyBorder="1"/>
    <xf numFmtId="166" fontId="17" fillId="0" borderId="16" xfId="3" applyNumberFormat="1" applyFont="1" applyBorder="1"/>
    <xf numFmtId="166" fontId="16" fillId="0" borderId="8" xfId="3" applyNumberFormat="1" applyFont="1" applyBorder="1"/>
    <xf numFmtId="166" fontId="17" fillId="0" borderId="8" xfId="0" applyNumberFormat="1" applyFont="1" applyBorder="1"/>
    <xf numFmtId="166" fontId="17" fillId="0" borderId="23" xfId="3" applyNumberFormat="1" applyFont="1" applyBorder="1"/>
    <xf numFmtId="0" fontId="19" fillId="0" borderId="0" xfId="2" applyFont="1" applyBorder="1"/>
    <xf numFmtId="0" fontId="19" fillId="0" borderId="0" xfId="1" applyFont="1" applyBorder="1"/>
    <xf numFmtId="0" fontId="20" fillId="4" borderId="0" xfId="2" applyFont="1" applyFill="1" applyBorder="1"/>
    <xf numFmtId="0" fontId="21" fillId="4" borderId="0" xfId="0" applyFont="1" applyFill="1" applyBorder="1"/>
    <xf numFmtId="0" fontId="19" fillId="4" borderId="0" xfId="2" applyFont="1" applyFill="1" applyBorder="1"/>
    <xf numFmtId="0" fontId="19" fillId="3" borderId="0" xfId="2" applyFont="1" applyFill="1" applyBorder="1"/>
    <xf numFmtId="0" fontId="20" fillId="0" borderId="0" xfId="2" applyFont="1" applyBorder="1"/>
    <xf numFmtId="0" fontId="17" fillId="0" borderId="0" xfId="0" applyFont="1" applyBorder="1"/>
    <xf numFmtId="0" fontId="19" fillId="0" borderId="0" xfId="1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166" fontId="16" fillId="0" borderId="1" xfId="3" applyNumberFormat="1" applyFont="1" applyBorder="1"/>
    <xf numFmtId="166" fontId="16" fillId="0" borderId="25" xfId="0" applyNumberFormat="1" applyFont="1" applyBorder="1"/>
    <xf numFmtId="166" fontId="16" fillId="0" borderId="26" xfId="0" applyNumberFormat="1" applyFont="1" applyBorder="1"/>
    <xf numFmtId="166" fontId="16" fillId="0" borderId="27" xfId="0" applyNumberFormat="1" applyFont="1" applyBorder="1"/>
    <xf numFmtId="166" fontId="16" fillId="0" borderId="28" xfId="0" applyNumberFormat="1" applyFont="1" applyBorder="1"/>
    <xf numFmtId="166" fontId="16" fillId="0" borderId="28" xfId="0" applyNumberFormat="1" applyFont="1" applyBorder="1" applyAlignment="1">
      <alignment horizontal="left"/>
    </xf>
    <xf numFmtId="166" fontId="16" fillId="0" borderId="25" xfId="0" quotePrefix="1" applyNumberFormat="1" applyFont="1" applyBorder="1"/>
    <xf numFmtId="166" fontId="18" fillId="0" borderId="26" xfId="2" applyNumberFormat="1" applyFont="1" applyBorder="1"/>
    <xf numFmtId="166" fontId="18" fillId="0" borderId="27" xfId="0" applyNumberFormat="1" applyFont="1" applyBorder="1"/>
    <xf numFmtId="166" fontId="16" fillId="0" borderId="18" xfId="0" applyNumberFormat="1" applyFont="1" applyBorder="1"/>
    <xf numFmtId="166" fontId="17" fillId="0" borderId="12" xfId="0" applyNumberFormat="1" applyFont="1" applyBorder="1" applyAlignment="1">
      <alignment wrapText="1"/>
    </xf>
    <xf numFmtId="165" fontId="16" fillId="7" borderId="18" xfId="0" applyNumberFormat="1" applyFont="1" applyFill="1" applyBorder="1" applyAlignment="1">
      <alignment wrapText="1"/>
    </xf>
    <xf numFmtId="166" fontId="16" fillId="0" borderId="29" xfId="0" applyNumberFormat="1" applyFont="1" applyBorder="1"/>
    <xf numFmtId="166" fontId="17" fillId="0" borderId="3" xfId="3" applyNumberFormat="1" applyFont="1" applyBorder="1"/>
    <xf numFmtId="166" fontId="17" fillId="0" borderId="1" xfId="0" applyNumberFormat="1" applyFont="1" applyBorder="1"/>
    <xf numFmtId="166" fontId="17" fillId="0" borderId="4" xfId="3" applyNumberFormat="1" applyFont="1" applyBorder="1"/>
    <xf numFmtId="166" fontId="16" fillId="0" borderId="30" xfId="0" applyNumberFormat="1" applyFont="1" applyBorder="1"/>
    <xf numFmtId="165" fontId="16" fillId="7" borderId="24" xfId="0" applyNumberFormat="1" applyFont="1" applyFill="1" applyBorder="1" applyAlignment="1">
      <alignment wrapText="1"/>
    </xf>
    <xf numFmtId="166" fontId="16" fillId="0" borderId="31" xfId="0" applyNumberFormat="1" applyFont="1" applyBorder="1"/>
    <xf numFmtId="166" fontId="16" fillId="0" borderId="32" xfId="0" applyNumberFormat="1" applyFont="1" applyBorder="1"/>
    <xf numFmtId="166" fontId="17" fillId="0" borderId="33" xfId="3" applyNumberFormat="1" applyFont="1" applyBorder="1"/>
    <xf numFmtId="166" fontId="17" fillId="0" borderId="32" xfId="3" applyNumberFormat="1" applyFont="1" applyBorder="1"/>
    <xf numFmtId="166" fontId="17" fillId="0" borderId="32" xfId="0" applyNumberFormat="1" applyFont="1" applyBorder="1"/>
    <xf numFmtId="166" fontId="17" fillId="0" borderId="33" xfId="0" applyNumberFormat="1" applyFont="1" applyBorder="1"/>
    <xf numFmtId="166" fontId="16" fillId="0" borderId="34" xfId="0" applyNumberFormat="1" applyFont="1" applyBorder="1"/>
    <xf numFmtId="166" fontId="16" fillId="0" borderId="0" xfId="0" applyNumberFormat="1" applyFont="1" applyBorder="1"/>
    <xf numFmtId="0" fontId="17" fillId="0" borderId="0" xfId="0" applyFont="1" applyFill="1" applyBorder="1"/>
    <xf numFmtId="0" fontId="18" fillId="0" borderId="0" xfId="2" applyFont="1" applyFill="1" applyBorder="1" applyAlignment="1">
      <alignment horizontal="left" wrapText="1"/>
    </xf>
    <xf numFmtId="0" fontId="17" fillId="0" borderId="0" xfId="0" applyFont="1" applyFill="1"/>
    <xf numFmtId="166" fontId="16" fillId="0" borderId="17" xfId="0" applyNumberFormat="1" applyFont="1" applyBorder="1" applyAlignment="1">
      <alignment wrapText="1"/>
    </xf>
    <xf numFmtId="166" fontId="16" fillId="0" borderId="18" xfId="0" applyNumberFormat="1" applyFont="1" applyBorder="1" applyAlignment="1">
      <alignment wrapText="1"/>
    </xf>
    <xf numFmtId="166" fontId="17" fillId="0" borderId="11" xfId="0" applyNumberFormat="1" applyFont="1" applyBorder="1" applyAlignment="1">
      <alignment wrapText="1"/>
    </xf>
    <xf numFmtId="166" fontId="17" fillId="0" borderId="15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11"/>
  <sheetViews>
    <sheetView tabSelected="1" topLeftCell="A161" zoomScale="95" zoomScaleNormal="95" workbookViewId="0">
      <selection activeCell="D93" sqref="D93"/>
    </sheetView>
  </sheetViews>
  <sheetFormatPr defaultColWidth="15.28515625" defaultRowHeight="18.75" x14ac:dyDescent="0.3"/>
  <cols>
    <col min="1" max="1" width="15.28515625" style="30"/>
    <col min="2" max="2" width="65.85546875" style="30" customWidth="1"/>
    <col min="3" max="3" width="17.140625" style="30" customWidth="1"/>
    <col min="4" max="6" width="17" style="30" customWidth="1"/>
    <col min="7" max="16384" width="15.28515625" style="30"/>
  </cols>
  <sheetData>
    <row r="4" spans="1:5" x14ac:dyDescent="0.3">
      <c r="A4" s="116" t="s">
        <v>236</v>
      </c>
      <c r="B4" s="116"/>
    </row>
    <row r="5" spans="1:5" ht="19.5" thickBot="1" x14ac:dyDescent="0.35"/>
    <row r="6" spans="1:5" ht="57.75" customHeight="1" thickBot="1" x14ac:dyDescent="0.35">
      <c r="A6" s="31" t="s">
        <v>50</v>
      </c>
      <c r="B6" s="32" t="s">
        <v>0</v>
      </c>
      <c r="C6" s="100" t="s">
        <v>235</v>
      </c>
      <c r="D6" s="94" t="s">
        <v>237</v>
      </c>
      <c r="E6" s="100" t="s">
        <v>237</v>
      </c>
    </row>
    <row r="7" spans="1:5" x14ac:dyDescent="0.3">
      <c r="A7" s="33">
        <v>3</v>
      </c>
      <c r="B7" s="34" t="s">
        <v>1</v>
      </c>
      <c r="C7" s="68">
        <f>C8+C11+C12+C16+C19</f>
        <v>11877174</v>
      </c>
      <c r="D7" s="95">
        <f>D8+D11+D12+D16+D19</f>
        <v>11936234</v>
      </c>
      <c r="E7" s="101">
        <f>E8+E11+E12+E16+E19</f>
        <v>59060</v>
      </c>
    </row>
    <row r="8" spans="1:5" x14ac:dyDescent="0.3">
      <c r="A8" s="35">
        <v>30</v>
      </c>
      <c r="B8" s="36" t="s">
        <v>2</v>
      </c>
      <c r="C8" s="54">
        <f>C9+C10</f>
        <v>5712154</v>
      </c>
      <c r="D8" s="57">
        <f>D9+D10</f>
        <v>5302154</v>
      </c>
      <c r="E8" s="102">
        <f>E9+E10</f>
        <v>-410000</v>
      </c>
    </row>
    <row r="9" spans="1:5" x14ac:dyDescent="0.3">
      <c r="A9" s="37">
        <v>3000</v>
      </c>
      <c r="B9" s="73" t="s">
        <v>3</v>
      </c>
      <c r="C9" s="69">
        <v>5263570</v>
      </c>
      <c r="D9" s="96">
        <v>4853570</v>
      </c>
      <c r="E9" s="103">
        <f>D9-C9</f>
        <v>-410000</v>
      </c>
    </row>
    <row r="10" spans="1:5" x14ac:dyDescent="0.3">
      <c r="A10" s="37">
        <v>3030</v>
      </c>
      <c r="B10" s="73" t="s">
        <v>4</v>
      </c>
      <c r="C10" s="69">
        <v>448584</v>
      </c>
      <c r="D10" s="96">
        <v>448584</v>
      </c>
      <c r="E10" s="103">
        <f>D10-C10</f>
        <v>0</v>
      </c>
    </row>
    <row r="11" spans="1:5" x14ac:dyDescent="0.3">
      <c r="A11" s="35">
        <v>32</v>
      </c>
      <c r="B11" s="38" t="s">
        <v>5</v>
      </c>
      <c r="C11" s="70">
        <v>1465814</v>
      </c>
      <c r="D11" s="83">
        <v>1313325</v>
      </c>
      <c r="E11" s="104">
        <f>D11-C11</f>
        <v>-152489</v>
      </c>
    </row>
    <row r="12" spans="1:5" x14ac:dyDescent="0.3">
      <c r="A12" s="35">
        <v>352</v>
      </c>
      <c r="B12" s="39" t="s">
        <v>6</v>
      </c>
      <c r="C12" s="54">
        <f>C13+C14+C15</f>
        <v>4574811</v>
      </c>
      <c r="D12" s="57">
        <f>D13+D14+D15</f>
        <v>5145962</v>
      </c>
      <c r="E12" s="102">
        <f>E13+E14+E15</f>
        <v>571151</v>
      </c>
    </row>
    <row r="13" spans="1:5" x14ac:dyDescent="0.3">
      <c r="A13" s="37"/>
      <c r="B13" s="73" t="s">
        <v>7</v>
      </c>
      <c r="C13" s="69">
        <v>1624029</v>
      </c>
      <c r="D13" s="96">
        <v>1624029</v>
      </c>
      <c r="E13" s="103">
        <f>D13-C13</f>
        <v>0</v>
      </c>
    </row>
    <row r="14" spans="1:5" x14ac:dyDescent="0.3">
      <c r="A14" s="37"/>
      <c r="B14" s="74" t="s">
        <v>8</v>
      </c>
      <c r="C14" s="69">
        <v>2950782</v>
      </c>
      <c r="D14" s="96">
        <v>3519052</v>
      </c>
      <c r="E14" s="103">
        <f t="shared" ref="E14:E15" si="0">D14-C14</f>
        <v>568270</v>
      </c>
    </row>
    <row r="15" spans="1:5" ht="16.5" customHeight="1" x14ac:dyDescent="0.3">
      <c r="A15" s="37"/>
      <c r="B15" s="74" t="s">
        <v>176</v>
      </c>
      <c r="C15" s="50"/>
      <c r="D15" s="53">
        <v>2881</v>
      </c>
      <c r="E15" s="103">
        <f t="shared" si="0"/>
        <v>2881</v>
      </c>
    </row>
    <row r="16" spans="1:5" x14ac:dyDescent="0.3">
      <c r="A16" s="35">
        <v>350</v>
      </c>
      <c r="B16" s="40" t="s">
        <v>9</v>
      </c>
      <c r="C16" s="71">
        <f>C17</f>
        <v>94395</v>
      </c>
      <c r="D16" s="97">
        <f>D17</f>
        <v>144793</v>
      </c>
      <c r="E16" s="105">
        <f>E17</f>
        <v>50398</v>
      </c>
    </row>
    <row r="17" spans="1:5" x14ac:dyDescent="0.3">
      <c r="A17" s="37"/>
      <c r="B17" s="74" t="s">
        <v>10</v>
      </c>
      <c r="C17" s="50">
        <v>94395</v>
      </c>
      <c r="D17" s="53">
        <v>144793</v>
      </c>
      <c r="E17" s="105">
        <f>D17-C17</f>
        <v>50398</v>
      </c>
    </row>
    <row r="18" spans="1:5" ht="3" hidden="1" customHeight="1" x14ac:dyDescent="0.3">
      <c r="A18" s="37"/>
      <c r="B18" s="74" t="s">
        <v>11</v>
      </c>
      <c r="C18" s="69"/>
      <c r="D18" s="96"/>
      <c r="E18" s="106">
        <f t="shared" ref="E18:E19" si="1">D18-C18</f>
        <v>0</v>
      </c>
    </row>
    <row r="19" spans="1:5" ht="21.75" customHeight="1" x14ac:dyDescent="0.3">
      <c r="A19" s="35">
        <v>38</v>
      </c>
      <c r="B19" s="39" t="s">
        <v>12</v>
      </c>
      <c r="C19" s="72">
        <v>30000</v>
      </c>
      <c r="D19" s="98">
        <v>30000</v>
      </c>
      <c r="E19" s="106">
        <f t="shared" si="1"/>
        <v>0</v>
      </c>
    </row>
    <row r="20" spans="1:5" ht="0.6" hidden="1" customHeight="1" x14ac:dyDescent="0.3">
      <c r="A20" s="37"/>
      <c r="B20" s="75" t="s">
        <v>13</v>
      </c>
      <c r="C20" s="50"/>
      <c r="D20" s="53"/>
      <c r="E20" s="106"/>
    </row>
    <row r="21" spans="1:5" ht="15" hidden="1" customHeight="1" x14ac:dyDescent="0.3">
      <c r="A21" s="37"/>
      <c r="B21" s="75" t="s">
        <v>14</v>
      </c>
      <c r="C21" s="50"/>
      <c r="D21" s="53"/>
      <c r="E21" s="106"/>
    </row>
    <row r="22" spans="1:5" ht="15" hidden="1" customHeight="1" x14ac:dyDescent="0.3">
      <c r="A22" s="37"/>
      <c r="B22" s="76" t="s">
        <v>15</v>
      </c>
      <c r="C22" s="50"/>
      <c r="D22" s="53"/>
      <c r="E22" s="106"/>
    </row>
    <row r="23" spans="1:5" ht="15" hidden="1" customHeight="1" x14ac:dyDescent="0.3">
      <c r="A23" s="37"/>
      <c r="B23" s="77" t="s">
        <v>16</v>
      </c>
      <c r="C23" s="50"/>
      <c r="D23" s="53"/>
      <c r="E23" s="106"/>
    </row>
    <row r="24" spans="1:5" ht="15" hidden="1" customHeight="1" x14ac:dyDescent="0.3">
      <c r="A24" s="37"/>
      <c r="B24" s="77" t="s">
        <v>17</v>
      </c>
      <c r="C24" s="50"/>
      <c r="D24" s="53"/>
      <c r="E24" s="106"/>
    </row>
    <row r="25" spans="1:5" ht="15" hidden="1" customHeight="1" x14ac:dyDescent="0.3">
      <c r="A25" s="41"/>
      <c r="B25" s="78" t="s">
        <v>12</v>
      </c>
      <c r="C25" s="50"/>
      <c r="D25" s="53"/>
      <c r="E25" s="106"/>
    </row>
    <row r="26" spans="1:5" ht="15" hidden="1" customHeight="1" x14ac:dyDescent="0.3">
      <c r="A26" s="37"/>
      <c r="B26" s="73" t="s">
        <v>18</v>
      </c>
      <c r="C26" s="50"/>
      <c r="D26" s="53"/>
      <c r="E26" s="106"/>
    </row>
    <row r="27" spans="1:5" ht="15" hidden="1" customHeight="1" x14ac:dyDescent="0.3">
      <c r="A27" s="37"/>
      <c r="B27" s="73" t="s">
        <v>19</v>
      </c>
      <c r="C27" s="50"/>
      <c r="D27" s="53"/>
      <c r="E27" s="106"/>
    </row>
    <row r="28" spans="1:5" ht="15" hidden="1" customHeight="1" x14ac:dyDescent="0.3">
      <c r="A28" s="37"/>
      <c r="B28" s="73" t="s">
        <v>20</v>
      </c>
      <c r="C28" s="50"/>
      <c r="D28" s="53"/>
      <c r="E28" s="106"/>
    </row>
    <row r="29" spans="1:5" ht="0.6" customHeight="1" x14ac:dyDescent="0.3">
      <c r="A29" s="37"/>
      <c r="B29" s="73" t="s">
        <v>21</v>
      </c>
      <c r="C29" s="50"/>
      <c r="D29" s="53"/>
      <c r="E29" s="106"/>
    </row>
    <row r="30" spans="1:5" x14ac:dyDescent="0.3">
      <c r="A30" s="42" t="s">
        <v>141</v>
      </c>
      <c r="B30" s="39" t="s">
        <v>22</v>
      </c>
      <c r="C30" s="54">
        <f>C31+C36</f>
        <v>11205720</v>
      </c>
      <c r="D30" s="57">
        <f>D31+D36</f>
        <v>10852853</v>
      </c>
      <c r="E30" s="102">
        <f>E31+E36</f>
        <v>-352867</v>
      </c>
    </row>
    <row r="31" spans="1:5" x14ac:dyDescent="0.3">
      <c r="A31" s="35">
        <v>4</v>
      </c>
      <c r="B31" s="39" t="s">
        <v>23</v>
      </c>
      <c r="C31" s="54">
        <f>C33+C34</f>
        <v>757668</v>
      </c>
      <c r="D31" s="57">
        <f>D33+D34</f>
        <v>737878</v>
      </c>
      <c r="E31" s="102">
        <f>E33+E34</f>
        <v>-19790</v>
      </c>
    </row>
    <row r="32" spans="1:5" ht="15" hidden="1" customHeight="1" x14ac:dyDescent="0.3">
      <c r="A32" s="37"/>
      <c r="B32" s="73" t="s">
        <v>24</v>
      </c>
      <c r="C32" s="50"/>
      <c r="D32" s="53"/>
      <c r="E32" s="106"/>
    </row>
    <row r="33" spans="1:5" x14ac:dyDescent="0.3">
      <c r="A33" s="37">
        <v>41</v>
      </c>
      <c r="B33" s="79" t="s">
        <v>25</v>
      </c>
      <c r="C33" s="50">
        <v>427142</v>
      </c>
      <c r="D33" s="53">
        <v>428142</v>
      </c>
      <c r="E33" s="106">
        <f>D33-C33</f>
        <v>1000</v>
      </c>
    </row>
    <row r="34" spans="1:5" x14ac:dyDescent="0.3">
      <c r="A34" s="37">
        <v>45</v>
      </c>
      <c r="B34" s="73" t="s">
        <v>26</v>
      </c>
      <c r="C34" s="50">
        <v>330526</v>
      </c>
      <c r="D34" s="53">
        <v>309736</v>
      </c>
      <c r="E34" s="106">
        <f>D34-C34</f>
        <v>-20790</v>
      </c>
    </row>
    <row r="35" spans="1:5" ht="0.6" customHeight="1" x14ac:dyDescent="0.3">
      <c r="A35" s="37"/>
      <c r="B35" s="79" t="s">
        <v>11</v>
      </c>
      <c r="C35" s="50"/>
      <c r="D35" s="53"/>
      <c r="E35" s="106"/>
    </row>
    <row r="36" spans="1:5" x14ac:dyDescent="0.3">
      <c r="A36" s="42" t="s">
        <v>142</v>
      </c>
      <c r="B36" s="39" t="s">
        <v>27</v>
      </c>
      <c r="C36" s="71">
        <f>C37+C38+C39</f>
        <v>10448052</v>
      </c>
      <c r="D36" s="97">
        <f>D37+D38+D39</f>
        <v>10114975</v>
      </c>
      <c r="E36" s="105">
        <f>E37+E38+E39</f>
        <v>-333077</v>
      </c>
    </row>
    <row r="37" spans="1:5" x14ac:dyDescent="0.3">
      <c r="A37" s="37">
        <v>50</v>
      </c>
      <c r="B37" s="73" t="s">
        <v>28</v>
      </c>
      <c r="C37" s="69">
        <v>6395350</v>
      </c>
      <c r="D37" s="96">
        <v>6291919</v>
      </c>
      <c r="E37" s="103">
        <f>D37-C37</f>
        <v>-103431</v>
      </c>
    </row>
    <row r="38" spans="1:5" x14ac:dyDescent="0.3">
      <c r="A38" s="37">
        <v>55</v>
      </c>
      <c r="B38" s="73" t="s">
        <v>29</v>
      </c>
      <c r="C38" s="69">
        <v>3992202</v>
      </c>
      <c r="D38" s="96">
        <v>3807607</v>
      </c>
      <c r="E38" s="103">
        <f t="shared" ref="E38" si="2">D38-C38</f>
        <v>-184595</v>
      </c>
    </row>
    <row r="39" spans="1:5" x14ac:dyDescent="0.3">
      <c r="A39" s="37">
        <v>60</v>
      </c>
      <c r="B39" s="73" t="s">
        <v>30</v>
      </c>
      <c r="C39" s="69">
        <v>60500</v>
      </c>
      <c r="D39" s="96">
        <v>15449</v>
      </c>
      <c r="E39" s="103">
        <f>D39-C39</f>
        <v>-45051</v>
      </c>
    </row>
    <row r="40" spans="1:5" x14ac:dyDescent="0.3">
      <c r="A40" s="43"/>
      <c r="B40" s="64" t="s">
        <v>31</v>
      </c>
      <c r="C40" s="54">
        <f>C7-C30</f>
        <v>671454</v>
      </c>
      <c r="D40" s="57">
        <f>D7-D30</f>
        <v>1083381</v>
      </c>
      <c r="E40" s="102">
        <f>E7-E30</f>
        <v>411927</v>
      </c>
    </row>
    <row r="41" spans="1:5" x14ac:dyDescent="0.3">
      <c r="A41" s="44"/>
      <c r="B41" s="65" t="s">
        <v>32</v>
      </c>
      <c r="C41" s="54">
        <f>C42-C43+C46-C47-C54-C44</f>
        <v>-1787729</v>
      </c>
      <c r="D41" s="57">
        <f>D42-D43+D46-D47-D54-D44</f>
        <v>-2223808</v>
      </c>
      <c r="E41" s="102">
        <f>E42-E43+E46-E47-E54-E44</f>
        <v>-436079</v>
      </c>
    </row>
    <row r="42" spans="1:5" x14ac:dyDescent="0.3">
      <c r="A42" s="37">
        <v>38</v>
      </c>
      <c r="B42" s="73" t="s">
        <v>33</v>
      </c>
      <c r="C42" s="50">
        <v>22700</v>
      </c>
      <c r="D42" s="53">
        <v>22700</v>
      </c>
      <c r="E42" s="106">
        <f>D42-C42</f>
        <v>0</v>
      </c>
    </row>
    <row r="43" spans="1:5" x14ac:dyDescent="0.3">
      <c r="A43" s="37">
        <v>15</v>
      </c>
      <c r="B43" s="73" t="s">
        <v>34</v>
      </c>
      <c r="C43" s="50">
        <v>1785128</v>
      </c>
      <c r="D43" s="53">
        <v>2646179</v>
      </c>
      <c r="E43" s="106">
        <f t="shared" ref="E43:E54" si="3">D43-C43</f>
        <v>861051</v>
      </c>
    </row>
    <row r="44" spans="1:5" x14ac:dyDescent="0.3">
      <c r="A44" s="37">
        <v>15</v>
      </c>
      <c r="B44" s="80" t="s">
        <v>40</v>
      </c>
      <c r="C44" s="50">
        <v>125000</v>
      </c>
      <c r="D44" s="53">
        <v>125000</v>
      </c>
      <c r="E44" s="106">
        <f t="shared" si="3"/>
        <v>0</v>
      </c>
    </row>
    <row r="45" spans="1:5" hidden="1" x14ac:dyDescent="0.3">
      <c r="A45" s="37">
        <v>153</v>
      </c>
      <c r="B45" s="73" t="s">
        <v>228</v>
      </c>
      <c r="C45" s="50"/>
      <c r="D45" s="53"/>
      <c r="E45" s="106">
        <f t="shared" si="3"/>
        <v>0</v>
      </c>
    </row>
    <row r="46" spans="1:5" x14ac:dyDescent="0.3">
      <c r="A46" s="37">
        <v>3502</v>
      </c>
      <c r="B46" s="73" t="s">
        <v>35</v>
      </c>
      <c r="C46" s="50">
        <v>369772</v>
      </c>
      <c r="D46" s="53">
        <v>903785</v>
      </c>
      <c r="E46" s="106">
        <f t="shared" si="3"/>
        <v>534013</v>
      </c>
    </row>
    <row r="47" spans="1:5" ht="20.25" customHeight="1" x14ac:dyDescent="0.3">
      <c r="A47" s="37">
        <v>4502</v>
      </c>
      <c r="B47" s="73" t="s">
        <v>36</v>
      </c>
      <c r="C47" s="50">
        <v>161888</v>
      </c>
      <c r="D47" s="53">
        <v>281149</v>
      </c>
      <c r="E47" s="106">
        <f t="shared" si="3"/>
        <v>119261</v>
      </c>
    </row>
    <row r="48" spans="1:5" ht="19.899999999999999" hidden="1" customHeight="1" x14ac:dyDescent="0.3">
      <c r="A48" s="37"/>
      <c r="B48" s="73" t="s">
        <v>37</v>
      </c>
      <c r="C48" s="50"/>
      <c r="D48" s="53"/>
      <c r="E48" s="106">
        <f t="shared" si="3"/>
        <v>0</v>
      </c>
    </row>
    <row r="49" spans="1:6" ht="19.899999999999999" hidden="1" customHeight="1" x14ac:dyDescent="0.3">
      <c r="A49" s="37"/>
      <c r="B49" s="73" t="s">
        <v>38</v>
      </c>
      <c r="C49" s="50"/>
      <c r="D49" s="53"/>
      <c r="E49" s="106">
        <f t="shared" si="3"/>
        <v>0</v>
      </c>
    </row>
    <row r="50" spans="1:6" ht="19.899999999999999" hidden="1" customHeight="1" x14ac:dyDescent="0.3">
      <c r="A50" s="37"/>
      <c r="B50" s="81" t="s">
        <v>39</v>
      </c>
      <c r="C50" s="50"/>
      <c r="D50" s="53"/>
      <c r="E50" s="106">
        <f t="shared" si="3"/>
        <v>0</v>
      </c>
    </row>
    <row r="51" spans="1:6" ht="19.899999999999999" hidden="1" customHeight="1" x14ac:dyDescent="0.3">
      <c r="A51" s="37"/>
      <c r="B51" s="81" t="s">
        <v>40</v>
      </c>
      <c r="C51" s="50"/>
      <c r="D51" s="53"/>
      <c r="E51" s="106">
        <f t="shared" si="3"/>
        <v>0</v>
      </c>
    </row>
    <row r="52" spans="1:6" ht="19.899999999999999" hidden="1" customHeight="1" x14ac:dyDescent="0.3">
      <c r="A52" s="37"/>
      <c r="B52" s="81" t="s">
        <v>41</v>
      </c>
      <c r="C52" s="50"/>
      <c r="D52" s="53"/>
      <c r="E52" s="106">
        <f t="shared" si="3"/>
        <v>0</v>
      </c>
    </row>
    <row r="53" spans="1:6" ht="19.899999999999999" hidden="1" customHeight="1" x14ac:dyDescent="0.3">
      <c r="A53" s="37"/>
      <c r="B53" s="73" t="s">
        <v>42</v>
      </c>
      <c r="C53" s="50"/>
      <c r="D53" s="53"/>
      <c r="E53" s="106">
        <f t="shared" si="3"/>
        <v>0</v>
      </c>
    </row>
    <row r="54" spans="1:6" ht="19.899999999999999" customHeight="1" x14ac:dyDescent="0.3">
      <c r="A54" s="37">
        <v>65</v>
      </c>
      <c r="B54" s="73" t="s">
        <v>43</v>
      </c>
      <c r="C54" s="50">
        <v>108185</v>
      </c>
      <c r="D54" s="53">
        <v>97965</v>
      </c>
      <c r="E54" s="106">
        <f t="shared" si="3"/>
        <v>-10220</v>
      </c>
    </row>
    <row r="55" spans="1:6" ht="19.899999999999999" customHeight="1" x14ac:dyDescent="0.3">
      <c r="A55" s="44"/>
      <c r="B55" s="66" t="s">
        <v>44</v>
      </c>
      <c r="C55" s="54">
        <f>C40+C41</f>
        <v>-1116275</v>
      </c>
      <c r="D55" s="57">
        <f>D40+D41</f>
        <v>-1140427</v>
      </c>
      <c r="E55" s="102">
        <f>E40+E41</f>
        <v>-24152</v>
      </c>
    </row>
    <row r="56" spans="1:6" x14ac:dyDescent="0.3">
      <c r="A56" s="44"/>
      <c r="B56" s="65" t="s">
        <v>45</v>
      </c>
      <c r="C56" s="54">
        <f>C57-C58</f>
        <v>742859</v>
      </c>
      <c r="D56" s="57">
        <f>D57-D58</f>
        <v>761919</v>
      </c>
      <c r="E56" s="102">
        <f>E57-E58</f>
        <v>19060</v>
      </c>
    </row>
    <row r="57" spans="1:6" x14ac:dyDescent="0.3">
      <c r="A57" s="37"/>
      <c r="B57" s="82" t="s">
        <v>46</v>
      </c>
      <c r="C57" s="50">
        <v>1458684</v>
      </c>
      <c r="D57" s="53">
        <v>1478683</v>
      </c>
      <c r="E57" s="106">
        <f>D57-C57</f>
        <v>19999</v>
      </c>
    </row>
    <row r="58" spans="1:6" x14ac:dyDescent="0.3">
      <c r="A58" s="37"/>
      <c r="B58" s="82" t="s">
        <v>47</v>
      </c>
      <c r="C58" s="50">
        <v>715825</v>
      </c>
      <c r="D58" s="53">
        <v>716764</v>
      </c>
      <c r="E58" s="106">
        <f>D58-C58</f>
        <v>939</v>
      </c>
    </row>
    <row r="59" spans="1:6" ht="38.25" thickBot="1" x14ac:dyDescent="0.35">
      <c r="A59" s="45"/>
      <c r="B59" s="67" t="s">
        <v>48</v>
      </c>
      <c r="C59" s="47">
        <v>-373416</v>
      </c>
      <c r="D59" s="99">
        <v>-378508</v>
      </c>
      <c r="E59" s="107">
        <f>D59-C59</f>
        <v>-5092</v>
      </c>
      <c r="F59" s="49">
        <f>D30+D43+D44+D54+D47</f>
        <v>14003146</v>
      </c>
    </row>
    <row r="60" spans="1:6" x14ac:dyDescent="0.3">
      <c r="A60" s="109"/>
      <c r="B60" s="110"/>
      <c r="C60" s="108"/>
      <c r="D60" s="108"/>
      <c r="E60" s="108"/>
      <c r="F60" s="49">
        <f>F59-D210</f>
        <v>0</v>
      </c>
    </row>
    <row r="61" spans="1:6" x14ac:dyDescent="0.3">
      <c r="A61" s="109"/>
      <c r="B61" s="110"/>
      <c r="C61" s="108"/>
      <c r="D61" s="108"/>
      <c r="E61" s="108"/>
      <c r="F61" s="49"/>
    </row>
    <row r="62" spans="1:6" x14ac:dyDescent="0.3">
      <c r="A62" s="109"/>
      <c r="B62" s="110"/>
      <c r="C62" s="108"/>
      <c r="D62" s="108"/>
      <c r="E62" s="108"/>
      <c r="F62" s="49"/>
    </row>
    <row r="63" spans="1:6" x14ac:dyDescent="0.3">
      <c r="A63" s="109"/>
      <c r="B63" s="110"/>
      <c r="C63" s="108"/>
      <c r="D63" s="108"/>
      <c r="E63" s="108"/>
      <c r="F63" s="49"/>
    </row>
    <row r="64" spans="1:6" x14ac:dyDescent="0.3">
      <c r="A64" s="109"/>
      <c r="B64" s="110"/>
      <c r="C64" s="108"/>
      <c r="D64" s="108"/>
      <c r="E64" s="108"/>
      <c r="F64" s="49"/>
    </row>
    <row r="65" spans="1:6" x14ac:dyDescent="0.3">
      <c r="A65" s="109"/>
      <c r="B65" s="110"/>
      <c r="C65" s="108"/>
      <c r="D65" s="108"/>
      <c r="E65" s="108"/>
      <c r="F65" s="49"/>
    </row>
    <row r="66" spans="1:6" x14ac:dyDescent="0.3">
      <c r="A66" s="109"/>
      <c r="B66" s="110"/>
      <c r="C66" s="108"/>
      <c r="D66" s="108"/>
      <c r="E66" s="108"/>
      <c r="F66" s="49"/>
    </row>
    <row r="67" spans="1:6" x14ac:dyDescent="0.3">
      <c r="A67" s="109"/>
      <c r="B67" s="110"/>
      <c r="C67" s="108"/>
      <c r="D67" s="108"/>
      <c r="E67" s="108"/>
      <c r="F67" s="49"/>
    </row>
    <row r="68" spans="1:6" x14ac:dyDescent="0.3">
      <c r="A68" s="109"/>
      <c r="B68" s="110"/>
      <c r="C68" s="108"/>
      <c r="D68" s="108"/>
      <c r="E68" s="108"/>
      <c r="F68" s="49"/>
    </row>
    <row r="69" spans="1:6" x14ac:dyDescent="0.3">
      <c r="A69" s="109"/>
      <c r="B69" s="110"/>
      <c r="C69" s="108"/>
      <c r="D69" s="108"/>
      <c r="E69" s="108"/>
      <c r="F69" s="49"/>
    </row>
    <row r="70" spans="1:6" x14ac:dyDescent="0.3">
      <c r="A70" s="109"/>
      <c r="B70" s="110"/>
      <c r="C70" s="108"/>
      <c r="D70" s="108"/>
      <c r="E70" s="108"/>
      <c r="F70" s="49"/>
    </row>
    <row r="71" spans="1:6" x14ac:dyDescent="0.3">
      <c r="A71" s="109"/>
      <c r="B71" s="110"/>
      <c r="C71" s="108"/>
      <c r="D71" s="108"/>
      <c r="E71" s="108"/>
      <c r="F71" s="49"/>
    </row>
    <row r="72" spans="1:6" x14ac:dyDescent="0.3">
      <c r="A72" s="111"/>
      <c r="B72" s="111"/>
      <c r="C72" s="46"/>
      <c r="D72" s="46"/>
      <c r="E72" s="46"/>
    </row>
    <row r="73" spans="1:6" x14ac:dyDescent="0.3">
      <c r="A73" s="111"/>
      <c r="B73" s="111"/>
      <c r="C73" s="46"/>
      <c r="D73" s="46"/>
      <c r="E73" s="46"/>
      <c r="F73" s="49"/>
    </row>
    <row r="74" spans="1:6" x14ac:dyDescent="0.3">
      <c r="A74" s="111"/>
      <c r="B74" s="111"/>
      <c r="C74" s="46"/>
      <c r="D74" s="46"/>
      <c r="E74" s="46"/>
      <c r="F74" s="49"/>
    </row>
    <row r="75" spans="1:6" x14ac:dyDescent="0.3">
      <c r="A75" s="111"/>
      <c r="B75" s="111"/>
      <c r="C75" s="46"/>
      <c r="D75" s="46"/>
      <c r="E75" s="46"/>
      <c r="F75" s="49"/>
    </row>
    <row r="76" spans="1:6" x14ac:dyDescent="0.3">
      <c r="A76" s="111"/>
      <c r="B76" s="111"/>
      <c r="C76" s="46"/>
      <c r="D76" s="46"/>
      <c r="E76" s="46"/>
      <c r="F76" s="49"/>
    </row>
    <row r="77" spans="1:6" x14ac:dyDescent="0.3">
      <c r="A77" s="111"/>
      <c r="B77" s="111"/>
      <c r="C77" s="46"/>
      <c r="D77" s="46"/>
      <c r="E77" s="46"/>
      <c r="F77" s="49"/>
    </row>
    <row r="78" spans="1:6" x14ac:dyDescent="0.3">
      <c r="A78" s="111"/>
      <c r="B78" s="111"/>
      <c r="C78" s="46"/>
      <c r="D78" s="46"/>
      <c r="E78" s="46"/>
      <c r="F78" s="49"/>
    </row>
    <row r="79" spans="1:6" x14ac:dyDescent="0.3">
      <c r="A79" s="111"/>
      <c r="B79" s="111"/>
      <c r="C79" s="46"/>
      <c r="D79" s="46"/>
      <c r="E79" s="46"/>
      <c r="F79" s="49"/>
    </row>
    <row r="80" spans="1:6" x14ac:dyDescent="0.3">
      <c r="A80" s="111"/>
      <c r="B80" s="111"/>
      <c r="C80" s="46"/>
      <c r="D80" s="46"/>
      <c r="E80" s="46"/>
      <c r="F80" s="49"/>
    </row>
    <row r="81" spans="1:6" x14ac:dyDescent="0.3">
      <c r="A81" s="111"/>
      <c r="B81" s="111"/>
      <c r="C81" s="46"/>
      <c r="D81" s="46"/>
      <c r="E81" s="46"/>
      <c r="F81" s="49"/>
    </row>
    <row r="82" spans="1:6" x14ac:dyDescent="0.3">
      <c r="A82" s="111"/>
      <c r="B82" s="111"/>
      <c r="C82" s="46"/>
      <c r="D82" s="46"/>
      <c r="E82" s="46"/>
      <c r="F82" s="49"/>
    </row>
    <row r="83" spans="1:6" x14ac:dyDescent="0.3">
      <c r="A83" s="111"/>
      <c r="B83" s="111"/>
      <c r="C83" s="46"/>
      <c r="D83" s="46"/>
      <c r="E83" s="46"/>
      <c r="F83" s="49"/>
    </row>
    <row r="84" spans="1:6" x14ac:dyDescent="0.3">
      <c r="A84" s="111"/>
      <c r="B84" s="111"/>
      <c r="C84" s="46"/>
      <c r="D84" s="46"/>
      <c r="E84" s="46"/>
      <c r="F84" s="49"/>
    </row>
    <row r="85" spans="1:6" ht="19.5" thickBot="1" x14ac:dyDescent="0.35"/>
    <row r="86" spans="1:6" ht="12.75" hidden="1" customHeight="1" thickBot="1" x14ac:dyDescent="0.35"/>
    <row r="87" spans="1:6" ht="19.5" hidden="1" thickBot="1" x14ac:dyDescent="0.35"/>
    <row r="88" spans="1:6" ht="46.5" customHeight="1" thickBot="1" x14ac:dyDescent="0.35">
      <c r="A88" s="112" t="s">
        <v>117</v>
      </c>
      <c r="B88" s="113"/>
      <c r="C88" s="48"/>
      <c r="D88" s="48"/>
      <c r="E88" s="48"/>
    </row>
    <row r="89" spans="1:6" ht="19.5" thickBot="1" x14ac:dyDescent="0.35">
      <c r="A89" s="84" t="s">
        <v>118</v>
      </c>
      <c r="B89" s="92" t="s">
        <v>119</v>
      </c>
      <c r="C89" s="86">
        <f>SUM(C90:C96)</f>
        <v>1590833</v>
      </c>
      <c r="D89" s="86">
        <f>SUM(D90:D96)</f>
        <v>1530440</v>
      </c>
      <c r="E89" s="86">
        <f>SUM(E90:E96)</f>
        <v>-60393</v>
      </c>
    </row>
    <row r="90" spans="1:6" x14ac:dyDescent="0.3">
      <c r="A90" s="51" t="s">
        <v>51</v>
      </c>
      <c r="B90" s="49" t="s">
        <v>208</v>
      </c>
      <c r="C90" s="50">
        <v>83655</v>
      </c>
      <c r="D90" s="50">
        <v>83496</v>
      </c>
      <c r="E90" s="50">
        <f t="shared" ref="E90:E96" si="4">D90-C90</f>
        <v>-159</v>
      </c>
    </row>
    <row r="91" spans="1:6" x14ac:dyDescent="0.3">
      <c r="A91" s="51" t="s">
        <v>52</v>
      </c>
      <c r="B91" s="49" t="s">
        <v>209</v>
      </c>
      <c r="C91" s="50">
        <v>1184858</v>
      </c>
      <c r="D91" s="50">
        <v>1177279</v>
      </c>
      <c r="E91" s="50">
        <f t="shared" si="4"/>
        <v>-7579</v>
      </c>
    </row>
    <row r="92" spans="1:6" x14ac:dyDescent="0.3">
      <c r="A92" s="51" t="s">
        <v>54</v>
      </c>
      <c r="B92" s="49" t="s">
        <v>53</v>
      </c>
      <c r="C92" s="50">
        <v>60000</v>
      </c>
      <c r="D92" s="50">
        <v>9565</v>
      </c>
      <c r="E92" s="50">
        <f t="shared" si="4"/>
        <v>-50435</v>
      </c>
    </row>
    <row r="93" spans="1:6" x14ac:dyDescent="0.3">
      <c r="A93" s="51" t="s">
        <v>56</v>
      </c>
      <c r="B93" s="49" t="s">
        <v>55</v>
      </c>
      <c r="C93" s="50">
        <v>95090</v>
      </c>
      <c r="D93" s="50">
        <v>103090</v>
      </c>
      <c r="E93" s="50">
        <f t="shared" si="4"/>
        <v>8000</v>
      </c>
    </row>
    <row r="94" spans="1:6" ht="0.75" customHeight="1" x14ac:dyDescent="0.3">
      <c r="A94" s="52" t="s">
        <v>199</v>
      </c>
      <c r="B94" s="53" t="s">
        <v>202</v>
      </c>
      <c r="C94" s="50">
        <v>0</v>
      </c>
      <c r="D94" s="50">
        <v>0</v>
      </c>
      <c r="E94" s="50">
        <f t="shared" si="4"/>
        <v>0</v>
      </c>
    </row>
    <row r="95" spans="1:6" x14ac:dyDescent="0.3">
      <c r="A95" s="51" t="s">
        <v>58</v>
      </c>
      <c r="B95" s="49" t="s">
        <v>59</v>
      </c>
      <c r="C95" s="50">
        <v>59045</v>
      </c>
      <c r="D95" s="50">
        <v>59045</v>
      </c>
      <c r="E95" s="50">
        <f t="shared" si="4"/>
        <v>0</v>
      </c>
    </row>
    <row r="96" spans="1:6" ht="19.5" thickBot="1" x14ac:dyDescent="0.35">
      <c r="A96" s="51" t="s">
        <v>57</v>
      </c>
      <c r="B96" s="49" t="s">
        <v>207</v>
      </c>
      <c r="C96" s="50">
        <v>108185</v>
      </c>
      <c r="D96" s="50">
        <v>97965</v>
      </c>
      <c r="E96" s="50">
        <f t="shared" si="4"/>
        <v>-10220</v>
      </c>
    </row>
    <row r="97" spans="1:5" ht="19.5" thickBot="1" x14ac:dyDescent="0.35">
      <c r="A97" s="89" t="s">
        <v>160</v>
      </c>
      <c r="B97" s="90" t="s">
        <v>161</v>
      </c>
      <c r="C97" s="91">
        <f>C98+C99</f>
        <v>8665</v>
      </c>
      <c r="D97" s="91">
        <f>D98+D99</f>
        <v>8665</v>
      </c>
      <c r="E97" s="91">
        <f>E98+E99</f>
        <v>0</v>
      </c>
    </row>
    <row r="98" spans="1:5" x14ac:dyDescent="0.3">
      <c r="A98" s="52" t="s">
        <v>162</v>
      </c>
      <c r="B98" s="53" t="s">
        <v>163</v>
      </c>
      <c r="C98" s="50">
        <v>1500</v>
      </c>
      <c r="D98" s="50">
        <v>1500</v>
      </c>
      <c r="E98" s="50">
        <v>0</v>
      </c>
    </row>
    <row r="99" spans="1:5" ht="19.5" thickBot="1" x14ac:dyDescent="0.35">
      <c r="A99" s="52" t="s">
        <v>162</v>
      </c>
      <c r="B99" s="53" t="s">
        <v>164</v>
      </c>
      <c r="C99" s="50">
        <v>7165</v>
      </c>
      <c r="D99" s="50">
        <v>7165</v>
      </c>
      <c r="E99" s="50">
        <v>0</v>
      </c>
    </row>
    <row r="100" spans="1:5" ht="19.5" thickBot="1" x14ac:dyDescent="0.35">
      <c r="A100" s="84" t="s">
        <v>120</v>
      </c>
      <c r="B100" s="88" t="s">
        <v>121</v>
      </c>
      <c r="C100" s="86">
        <f>SUM(C101:C108)</f>
        <v>611918</v>
      </c>
      <c r="D100" s="86">
        <f>SUM(D101:D108)</f>
        <v>990191</v>
      </c>
      <c r="E100" s="86">
        <f>SUM(E101:E108)</f>
        <v>378273</v>
      </c>
    </row>
    <row r="101" spans="1:5" ht="18.75" customHeight="1" x14ac:dyDescent="0.3">
      <c r="A101" s="55" t="s">
        <v>200</v>
      </c>
      <c r="B101" s="56" t="s">
        <v>201</v>
      </c>
      <c r="C101" s="50">
        <v>20000</v>
      </c>
      <c r="D101" s="50">
        <v>10000</v>
      </c>
      <c r="E101" s="50">
        <f>D101-C101</f>
        <v>-10000</v>
      </c>
    </row>
    <row r="102" spans="1:5" x14ac:dyDescent="0.3">
      <c r="A102" s="51" t="s">
        <v>60</v>
      </c>
      <c r="B102" s="49" t="s">
        <v>122</v>
      </c>
      <c r="C102" s="50">
        <v>5000</v>
      </c>
      <c r="D102" s="50">
        <v>15000</v>
      </c>
      <c r="E102" s="50">
        <f t="shared" ref="E102:E108" si="5">D102-C102</f>
        <v>10000</v>
      </c>
    </row>
    <row r="103" spans="1:5" ht="0.75" customHeight="1" x14ac:dyDescent="0.3">
      <c r="A103" s="51" t="s">
        <v>62</v>
      </c>
      <c r="B103" s="49" t="s">
        <v>61</v>
      </c>
      <c r="C103" s="50">
        <v>0</v>
      </c>
      <c r="D103" s="50">
        <v>0</v>
      </c>
      <c r="E103" s="50">
        <f t="shared" si="5"/>
        <v>0</v>
      </c>
    </row>
    <row r="104" spans="1:5" x14ac:dyDescent="0.3">
      <c r="A104" s="51" t="s">
        <v>63</v>
      </c>
      <c r="B104" s="49" t="s">
        <v>123</v>
      </c>
      <c r="C104" s="50">
        <v>462397</v>
      </c>
      <c r="D104" s="50">
        <v>847070</v>
      </c>
      <c r="E104" s="50">
        <f t="shared" si="5"/>
        <v>384673</v>
      </c>
    </row>
    <row r="105" spans="1:5" x14ac:dyDescent="0.3">
      <c r="A105" s="52" t="s">
        <v>177</v>
      </c>
      <c r="B105" s="49" t="s">
        <v>197</v>
      </c>
      <c r="C105" s="50">
        <v>9040</v>
      </c>
      <c r="D105" s="50">
        <v>9040</v>
      </c>
      <c r="E105" s="50">
        <f t="shared" si="5"/>
        <v>0</v>
      </c>
    </row>
    <row r="106" spans="1:5" x14ac:dyDescent="0.3">
      <c r="A106" s="51" t="s">
        <v>64</v>
      </c>
      <c r="B106" s="49" t="s">
        <v>65</v>
      </c>
      <c r="C106" s="50">
        <v>21022</v>
      </c>
      <c r="D106" s="50">
        <v>16022</v>
      </c>
      <c r="E106" s="50">
        <f t="shared" si="5"/>
        <v>-5000</v>
      </c>
    </row>
    <row r="107" spans="1:5" x14ac:dyDescent="0.3">
      <c r="A107" s="51" t="s">
        <v>67</v>
      </c>
      <c r="B107" s="49" t="s">
        <v>66</v>
      </c>
      <c r="C107" s="50">
        <v>35851</v>
      </c>
      <c r="D107" s="50">
        <v>34451</v>
      </c>
      <c r="E107" s="50">
        <f t="shared" si="5"/>
        <v>-1400</v>
      </c>
    </row>
    <row r="108" spans="1:5" ht="19.5" thickBot="1" x14ac:dyDescent="0.35">
      <c r="A108" s="52" t="s">
        <v>68</v>
      </c>
      <c r="B108" s="49" t="s">
        <v>210</v>
      </c>
      <c r="C108" s="50">
        <v>58608</v>
      </c>
      <c r="D108" s="50">
        <v>58608</v>
      </c>
      <c r="E108" s="50">
        <f t="shared" si="5"/>
        <v>0</v>
      </c>
    </row>
    <row r="109" spans="1:5" ht="19.5" thickBot="1" x14ac:dyDescent="0.35">
      <c r="A109" s="84" t="s">
        <v>124</v>
      </c>
      <c r="B109" s="85" t="s">
        <v>125</v>
      </c>
      <c r="C109" s="86">
        <f>SUM(C110:C116)</f>
        <v>761036</v>
      </c>
      <c r="D109" s="86">
        <f>SUM(D110:D116)</f>
        <v>770005</v>
      </c>
      <c r="E109" s="86">
        <f>SUM(E110:E116)</f>
        <v>8969</v>
      </c>
    </row>
    <row r="110" spans="1:5" x14ac:dyDescent="0.3">
      <c r="A110" s="51" t="s">
        <v>69</v>
      </c>
      <c r="B110" s="49" t="s">
        <v>126</v>
      </c>
      <c r="C110" s="50">
        <v>51212</v>
      </c>
      <c r="D110" s="50">
        <v>51212</v>
      </c>
      <c r="E110" s="50">
        <f>D110-C110</f>
        <v>0</v>
      </c>
    </row>
    <row r="111" spans="1:5" x14ac:dyDescent="0.3">
      <c r="A111" s="51" t="s">
        <v>70</v>
      </c>
      <c r="B111" s="49" t="s">
        <v>181</v>
      </c>
      <c r="C111" s="50">
        <v>237156</v>
      </c>
      <c r="D111" s="50">
        <v>237156</v>
      </c>
      <c r="E111" s="50">
        <f t="shared" ref="E111:E116" si="6">D111-C111</f>
        <v>0</v>
      </c>
    </row>
    <row r="112" spans="1:5" x14ac:dyDescent="0.3">
      <c r="A112" s="51" t="s">
        <v>70</v>
      </c>
      <c r="B112" s="53" t="s">
        <v>182</v>
      </c>
      <c r="C112" s="50">
        <v>70888</v>
      </c>
      <c r="D112" s="50">
        <v>70888</v>
      </c>
      <c r="E112" s="50">
        <f t="shared" si="6"/>
        <v>0</v>
      </c>
    </row>
    <row r="113" spans="1:6" x14ac:dyDescent="0.3">
      <c r="A113" s="51" t="s">
        <v>70</v>
      </c>
      <c r="B113" s="53" t="s">
        <v>183</v>
      </c>
      <c r="C113" s="50">
        <v>129760</v>
      </c>
      <c r="D113" s="50">
        <v>128760</v>
      </c>
      <c r="E113" s="50">
        <f t="shared" si="6"/>
        <v>-1000</v>
      </c>
    </row>
    <row r="114" spans="1:6" x14ac:dyDescent="0.3">
      <c r="A114" s="51" t="s">
        <v>70</v>
      </c>
      <c r="B114" s="53" t="s">
        <v>211</v>
      </c>
      <c r="C114" s="50">
        <v>98535</v>
      </c>
      <c r="D114" s="50">
        <v>98335</v>
      </c>
      <c r="E114" s="50">
        <f t="shared" si="6"/>
        <v>-200</v>
      </c>
    </row>
    <row r="115" spans="1:6" x14ac:dyDescent="0.3">
      <c r="A115" s="52" t="s">
        <v>70</v>
      </c>
      <c r="B115" s="53" t="s">
        <v>175</v>
      </c>
      <c r="C115" s="50">
        <v>161485</v>
      </c>
      <c r="D115" s="50">
        <v>161485</v>
      </c>
      <c r="E115" s="50">
        <f t="shared" si="6"/>
        <v>0</v>
      </c>
      <c r="F115" s="49">
        <f>SUM(D111:D115)</f>
        <v>696624</v>
      </c>
    </row>
    <row r="116" spans="1:6" ht="19.5" thickBot="1" x14ac:dyDescent="0.35">
      <c r="A116" s="52" t="s">
        <v>71</v>
      </c>
      <c r="B116" s="49" t="s">
        <v>72</v>
      </c>
      <c r="C116" s="50">
        <v>12000</v>
      </c>
      <c r="D116" s="50">
        <v>22169</v>
      </c>
      <c r="E116" s="50">
        <f t="shared" si="6"/>
        <v>10169</v>
      </c>
    </row>
    <row r="117" spans="1:6" ht="19.5" thickBot="1" x14ac:dyDescent="0.35">
      <c r="A117" s="84" t="s">
        <v>127</v>
      </c>
      <c r="B117" s="85" t="s">
        <v>74</v>
      </c>
      <c r="C117" s="86">
        <f>SUM(C118:C130)</f>
        <v>281876</v>
      </c>
      <c r="D117" s="86">
        <f>SUM(D118:D130)</f>
        <v>612088</v>
      </c>
      <c r="E117" s="86">
        <f>SUM(E118:E130)</f>
        <v>330212</v>
      </c>
    </row>
    <row r="118" spans="1:6" x14ac:dyDescent="0.3">
      <c r="A118" s="52" t="s">
        <v>73</v>
      </c>
      <c r="B118" s="53" t="s">
        <v>192</v>
      </c>
      <c r="C118" s="50">
        <v>90456</v>
      </c>
      <c r="D118" s="50">
        <v>122668</v>
      </c>
      <c r="E118" s="50">
        <f>D118-C118</f>
        <v>32212</v>
      </c>
    </row>
    <row r="119" spans="1:6" x14ac:dyDescent="0.3">
      <c r="A119" s="51" t="s">
        <v>165</v>
      </c>
      <c r="B119" s="56" t="s">
        <v>184</v>
      </c>
      <c r="C119" s="50">
        <v>117470</v>
      </c>
      <c r="D119" s="50">
        <v>115470</v>
      </c>
      <c r="E119" s="50">
        <f t="shared" ref="E119:E130" si="7">D119-C119</f>
        <v>-2000</v>
      </c>
    </row>
    <row r="120" spans="1:6" x14ac:dyDescent="0.3">
      <c r="A120" s="51" t="s">
        <v>75</v>
      </c>
      <c r="B120" s="53" t="s">
        <v>173</v>
      </c>
      <c r="C120" s="50">
        <v>4600</v>
      </c>
      <c r="D120" s="50">
        <v>4600</v>
      </c>
      <c r="E120" s="50">
        <f t="shared" si="7"/>
        <v>0</v>
      </c>
    </row>
    <row r="121" spans="1:6" x14ac:dyDescent="0.3">
      <c r="A121" s="52" t="s">
        <v>75</v>
      </c>
      <c r="B121" s="53" t="s">
        <v>172</v>
      </c>
      <c r="C121" s="50">
        <v>14880</v>
      </c>
      <c r="D121" s="50">
        <v>14880</v>
      </c>
      <c r="E121" s="50">
        <f t="shared" si="7"/>
        <v>0</v>
      </c>
    </row>
    <row r="122" spans="1:6" x14ac:dyDescent="0.3">
      <c r="A122" s="51" t="s">
        <v>75</v>
      </c>
      <c r="B122" s="53" t="s">
        <v>128</v>
      </c>
      <c r="C122" s="50">
        <v>12840</v>
      </c>
      <c r="D122" s="50">
        <v>12840</v>
      </c>
      <c r="E122" s="50">
        <f t="shared" si="7"/>
        <v>0</v>
      </c>
    </row>
    <row r="123" spans="1:6" ht="17.25" customHeight="1" x14ac:dyDescent="0.3">
      <c r="A123" s="52" t="s">
        <v>75</v>
      </c>
      <c r="B123" s="53" t="s">
        <v>166</v>
      </c>
      <c r="C123" s="50">
        <v>17000</v>
      </c>
      <c r="D123" s="50">
        <v>9000</v>
      </c>
      <c r="E123" s="50">
        <f t="shared" si="7"/>
        <v>-8000</v>
      </c>
    </row>
    <row r="124" spans="1:6" ht="18.75" hidden="1" customHeight="1" x14ac:dyDescent="0.3">
      <c r="A124" s="52" t="s">
        <v>75</v>
      </c>
      <c r="B124" s="53" t="s">
        <v>167</v>
      </c>
      <c r="C124" s="50">
        <v>0</v>
      </c>
      <c r="D124" s="50">
        <v>0</v>
      </c>
      <c r="E124" s="50">
        <f t="shared" si="7"/>
        <v>0</v>
      </c>
    </row>
    <row r="125" spans="1:6" x14ac:dyDescent="0.3">
      <c r="A125" s="52" t="s">
        <v>75</v>
      </c>
      <c r="B125" s="53" t="s">
        <v>185</v>
      </c>
      <c r="C125" s="50">
        <v>1000</v>
      </c>
      <c r="D125" s="50">
        <v>1000</v>
      </c>
      <c r="E125" s="50">
        <f t="shared" si="7"/>
        <v>0</v>
      </c>
    </row>
    <row r="126" spans="1:6" x14ac:dyDescent="0.3">
      <c r="A126" s="52" t="s">
        <v>75</v>
      </c>
      <c r="B126" s="53" t="s">
        <v>180</v>
      </c>
      <c r="C126" s="50">
        <v>3000</v>
      </c>
      <c r="D126" s="50">
        <v>8000</v>
      </c>
      <c r="E126" s="50">
        <f t="shared" si="7"/>
        <v>5000</v>
      </c>
    </row>
    <row r="127" spans="1:6" x14ac:dyDescent="0.3">
      <c r="A127" s="52" t="s">
        <v>75</v>
      </c>
      <c r="B127" s="53" t="s">
        <v>168</v>
      </c>
      <c r="C127" s="50">
        <v>6720</v>
      </c>
      <c r="D127" s="50">
        <v>16720</v>
      </c>
      <c r="E127" s="50">
        <f t="shared" si="7"/>
        <v>10000</v>
      </c>
    </row>
    <row r="128" spans="1:6" x14ac:dyDescent="0.3">
      <c r="A128" s="52" t="s">
        <v>75</v>
      </c>
      <c r="B128" s="53" t="s">
        <v>169</v>
      </c>
      <c r="C128" s="50">
        <v>2620</v>
      </c>
      <c r="D128" s="50">
        <v>2620</v>
      </c>
      <c r="E128" s="50">
        <f t="shared" si="7"/>
        <v>0</v>
      </c>
    </row>
    <row r="129" spans="1:6" x14ac:dyDescent="0.3">
      <c r="A129" s="52" t="s">
        <v>75</v>
      </c>
      <c r="B129" s="53" t="s">
        <v>170</v>
      </c>
      <c r="C129" s="50">
        <v>3500</v>
      </c>
      <c r="D129" s="50">
        <v>3500</v>
      </c>
      <c r="E129" s="50">
        <f t="shared" si="7"/>
        <v>0</v>
      </c>
    </row>
    <row r="130" spans="1:6" ht="19.5" thickBot="1" x14ac:dyDescent="0.35">
      <c r="A130" s="52" t="s">
        <v>75</v>
      </c>
      <c r="B130" s="53" t="s">
        <v>171</v>
      </c>
      <c r="C130" s="50">
        <v>7790</v>
      </c>
      <c r="D130" s="50">
        <v>300790</v>
      </c>
      <c r="E130" s="50">
        <f t="shared" si="7"/>
        <v>293000</v>
      </c>
      <c r="F130" s="49">
        <f>SUM(D120:D130)</f>
        <v>373950</v>
      </c>
    </row>
    <row r="131" spans="1:6" ht="19.5" thickBot="1" x14ac:dyDescent="0.35">
      <c r="A131" s="84" t="s">
        <v>129</v>
      </c>
      <c r="B131" s="87" t="s">
        <v>130</v>
      </c>
      <c r="C131" s="86">
        <f>SUM(C132:C136)</f>
        <v>183508</v>
      </c>
      <c r="D131" s="86">
        <f>SUM(D132:D136)</f>
        <v>193593</v>
      </c>
      <c r="E131" s="86">
        <f>SUM(E132:E136)</f>
        <v>10085</v>
      </c>
    </row>
    <row r="132" spans="1:6" x14ac:dyDescent="0.3">
      <c r="A132" s="51" t="s">
        <v>76</v>
      </c>
      <c r="B132" s="53" t="s">
        <v>212</v>
      </c>
      <c r="C132" s="50">
        <v>56312</v>
      </c>
      <c r="D132" s="50">
        <v>56312</v>
      </c>
      <c r="E132" s="50">
        <f>D132-C132</f>
        <v>0</v>
      </c>
    </row>
    <row r="133" spans="1:6" x14ac:dyDescent="0.3">
      <c r="A133" s="51" t="s">
        <v>76</v>
      </c>
      <c r="B133" s="53" t="s">
        <v>213</v>
      </c>
      <c r="C133" s="50">
        <v>125000</v>
      </c>
      <c r="D133" s="50">
        <v>125085</v>
      </c>
      <c r="E133" s="50">
        <f t="shared" ref="E133:E136" si="8">D133-C133</f>
        <v>85</v>
      </c>
    </row>
    <row r="134" spans="1:6" x14ac:dyDescent="0.3">
      <c r="A134" s="51" t="s">
        <v>76</v>
      </c>
      <c r="B134" s="53" t="s">
        <v>186</v>
      </c>
      <c r="C134" s="50">
        <v>1251</v>
      </c>
      <c r="D134" s="50">
        <v>1251</v>
      </c>
      <c r="E134" s="50">
        <f t="shared" si="8"/>
        <v>0</v>
      </c>
      <c r="F134" s="49">
        <f>SUM(D132:D134)</f>
        <v>182648</v>
      </c>
    </row>
    <row r="135" spans="1:6" hidden="1" x14ac:dyDescent="0.3">
      <c r="A135" s="51" t="s">
        <v>77</v>
      </c>
      <c r="B135" s="63" t="s">
        <v>131</v>
      </c>
      <c r="C135" s="50">
        <v>0</v>
      </c>
      <c r="D135" s="50">
        <v>0</v>
      </c>
      <c r="E135" s="50">
        <f t="shared" si="8"/>
        <v>0</v>
      </c>
    </row>
    <row r="136" spans="1:6" ht="19.5" thickBot="1" x14ac:dyDescent="0.35">
      <c r="A136" s="51" t="s">
        <v>78</v>
      </c>
      <c r="B136" s="63" t="s">
        <v>132</v>
      </c>
      <c r="C136" s="50">
        <v>945</v>
      </c>
      <c r="D136" s="50">
        <v>10945</v>
      </c>
      <c r="E136" s="50">
        <f t="shared" si="8"/>
        <v>10000</v>
      </c>
    </row>
    <row r="137" spans="1:6" ht="19.5" thickBot="1" x14ac:dyDescent="0.35">
      <c r="A137" s="84" t="s">
        <v>133</v>
      </c>
      <c r="B137" s="85" t="s">
        <v>134</v>
      </c>
      <c r="C137" s="86">
        <f>SUM(C138:C172)</f>
        <v>1520086</v>
      </c>
      <c r="D137" s="86">
        <f>SUM(D138:D172)</f>
        <v>1469652</v>
      </c>
      <c r="E137" s="86">
        <f>SUM(E138:E172)</f>
        <v>-50434</v>
      </c>
    </row>
    <row r="138" spans="1:6" x14ac:dyDescent="0.3">
      <c r="A138" s="52" t="s">
        <v>79</v>
      </c>
      <c r="B138" s="49" t="s">
        <v>214</v>
      </c>
      <c r="C138" s="59">
        <v>40196</v>
      </c>
      <c r="D138" s="59">
        <v>34731</v>
      </c>
      <c r="E138" s="59">
        <f>D138-C138</f>
        <v>-5465</v>
      </c>
    </row>
    <row r="139" spans="1:6" x14ac:dyDescent="0.3">
      <c r="A139" s="52" t="s">
        <v>79</v>
      </c>
      <c r="B139" s="49" t="s">
        <v>196</v>
      </c>
      <c r="C139" s="59">
        <v>10000</v>
      </c>
      <c r="D139" s="59">
        <v>10000</v>
      </c>
      <c r="E139" s="59">
        <f t="shared" ref="E139:E172" si="9">D139-C139</f>
        <v>0</v>
      </c>
    </row>
    <row r="140" spans="1:6" x14ac:dyDescent="0.3">
      <c r="A140" s="52" t="s">
        <v>79</v>
      </c>
      <c r="B140" s="49" t="s">
        <v>198</v>
      </c>
      <c r="C140" s="59">
        <v>4817</v>
      </c>
      <c r="D140" s="59">
        <v>4817</v>
      </c>
      <c r="E140" s="59">
        <f t="shared" si="9"/>
        <v>0</v>
      </c>
    </row>
    <row r="141" spans="1:6" x14ac:dyDescent="0.3">
      <c r="A141" s="52" t="s">
        <v>79</v>
      </c>
      <c r="B141" s="53" t="s">
        <v>187</v>
      </c>
      <c r="C141" s="59">
        <v>40000</v>
      </c>
      <c r="D141" s="59">
        <v>35000</v>
      </c>
      <c r="E141" s="59">
        <f t="shared" si="9"/>
        <v>-5000</v>
      </c>
    </row>
    <row r="142" spans="1:6" x14ac:dyDescent="0.3">
      <c r="A142" s="52" t="s">
        <v>79</v>
      </c>
      <c r="B142" s="49" t="s">
        <v>145</v>
      </c>
      <c r="C142" s="59">
        <v>57444</v>
      </c>
      <c r="D142" s="59">
        <v>51658</v>
      </c>
      <c r="E142" s="59">
        <f t="shared" si="9"/>
        <v>-5786</v>
      </c>
    </row>
    <row r="143" spans="1:6" x14ac:dyDescent="0.3">
      <c r="A143" s="52" t="s">
        <v>143</v>
      </c>
      <c r="B143" s="49" t="s">
        <v>135</v>
      </c>
      <c r="C143" s="59">
        <v>207028</v>
      </c>
      <c r="D143" s="59">
        <v>197451</v>
      </c>
      <c r="E143" s="59">
        <f t="shared" si="9"/>
        <v>-9577</v>
      </c>
      <c r="F143" s="49">
        <f>SUM(D138:D143)</f>
        <v>333657</v>
      </c>
    </row>
    <row r="144" spans="1:6" x14ac:dyDescent="0.3">
      <c r="A144" s="52" t="s">
        <v>80</v>
      </c>
      <c r="B144" s="49" t="s">
        <v>193</v>
      </c>
      <c r="C144" s="59">
        <v>0</v>
      </c>
      <c r="D144" s="59">
        <v>75000</v>
      </c>
      <c r="E144" s="59">
        <f t="shared" si="9"/>
        <v>75000</v>
      </c>
    </row>
    <row r="145" spans="1:6" x14ac:dyDescent="0.3">
      <c r="A145" s="52" t="s">
        <v>81</v>
      </c>
      <c r="B145" s="49" t="s">
        <v>82</v>
      </c>
      <c r="C145" s="59">
        <v>60660</v>
      </c>
      <c r="D145" s="59">
        <v>58643</v>
      </c>
      <c r="E145" s="59">
        <f t="shared" si="9"/>
        <v>-2017</v>
      </c>
    </row>
    <row r="146" spans="1:6" x14ac:dyDescent="0.3">
      <c r="A146" s="52" t="s">
        <v>81</v>
      </c>
      <c r="B146" s="49" t="s">
        <v>83</v>
      </c>
      <c r="C146" s="59">
        <v>47093</v>
      </c>
      <c r="D146" s="59">
        <v>47590</v>
      </c>
      <c r="E146" s="59">
        <f t="shared" si="9"/>
        <v>497</v>
      </c>
    </row>
    <row r="147" spans="1:6" x14ac:dyDescent="0.3">
      <c r="A147" s="52" t="s">
        <v>81</v>
      </c>
      <c r="B147" s="49" t="s">
        <v>174</v>
      </c>
      <c r="C147" s="59">
        <v>69495</v>
      </c>
      <c r="D147" s="59">
        <v>58790</v>
      </c>
      <c r="E147" s="59">
        <f t="shared" si="9"/>
        <v>-10705</v>
      </c>
      <c r="F147" s="49">
        <f>SUM(D145:D147)</f>
        <v>165023</v>
      </c>
    </row>
    <row r="148" spans="1:6" x14ac:dyDescent="0.3">
      <c r="A148" s="51" t="s">
        <v>84</v>
      </c>
      <c r="B148" s="49" t="s">
        <v>188</v>
      </c>
      <c r="C148" s="59">
        <v>104144</v>
      </c>
      <c r="D148" s="59">
        <v>96604</v>
      </c>
      <c r="E148" s="59">
        <f t="shared" si="9"/>
        <v>-7540</v>
      </c>
    </row>
    <row r="149" spans="1:6" x14ac:dyDescent="0.3">
      <c r="A149" s="51" t="s">
        <v>84</v>
      </c>
      <c r="B149" s="49" t="s">
        <v>178</v>
      </c>
      <c r="C149" s="59">
        <v>50000</v>
      </c>
      <c r="D149" s="59">
        <v>50000</v>
      </c>
      <c r="E149" s="59">
        <f t="shared" si="9"/>
        <v>0</v>
      </c>
      <c r="F149" s="49">
        <f>D148+D149</f>
        <v>146604</v>
      </c>
    </row>
    <row r="150" spans="1:6" x14ac:dyDescent="0.3">
      <c r="A150" s="52" t="s">
        <v>144</v>
      </c>
      <c r="B150" s="49" t="s">
        <v>85</v>
      </c>
      <c r="C150" s="59">
        <v>42888</v>
      </c>
      <c r="D150" s="59">
        <v>44275</v>
      </c>
      <c r="E150" s="59">
        <f t="shared" si="9"/>
        <v>1387</v>
      </c>
    </row>
    <row r="151" spans="1:6" x14ac:dyDescent="0.3">
      <c r="A151" s="52" t="s">
        <v>144</v>
      </c>
      <c r="B151" s="49" t="s">
        <v>86</v>
      </c>
      <c r="C151" s="59">
        <v>12594</v>
      </c>
      <c r="D151" s="59">
        <v>13433</v>
      </c>
      <c r="E151" s="59">
        <f t="shared" si="9"/>
        <v>839</v>
      </c>
    </row>
    <row r="152" spans="1:6" x14ac:dyDescent="0.3">
      <c r="A152" s="52" t="s">
        <v>144</v>
      </c>
      <c r="B152" s="49" t="s">
        <v>179</v>
      </c>
      <c r="C152" s="59">
        <v>56776</v>
      </c>
      <c r="D152" s="59">
        <v>60735</v>
      </c>
      <c r="E152" s="59">
        <f t="shared" si="9"/>
        <v>3959</v>
      </c>
    </row>
    <row r="153" spans="1:6" x14ac:dyDescent="0.3">
      <c r="A153" s="52" t="s">
        <v>144</v>
      </c>
      <c r="B153" s="49" t="s">
        <v>146</v>
      </c>
      <c r="C153" s="59">
        <v>22844</v>
      </c>
      <c r="D153" s="59">
        <v>24244</v>
      </c>
      <c r="E153" s="59">
        <f t="shared" si="9"/>
        <v>1400</v>
      </c>
    </row>
    <row r="154" spans="1:6" x14ac:dyDescent="0.3">
      <c r="A154" s="52" t="s">
        <v>144</v>
      </c>
      <c r="B154" s="49" t="s">
        <v>87</v>
      </c>
      <c r="C154" s="59">
        <v>20847</v>
      </c>
      <c r="D154" s="59">
        <v>22305</v>
      </c>
      <c r="E154" s="59">
        <f t="shared" si="9"/>
        <v>1458</v>
      </c>
    </row>
    <row r="155" spans="1:6" x14ac:dyDescent="0.3">
      <c r="A155" s="52" t="s">
        <v>144</v>
      </c>
      <c r="B155" s="49" t="s">
        <v>147</v>
      </c>
      <c r="C155" s="59">
        <v>24572</v>
      </c>
      <c r="D155" s="59">
        <v>24964</v>
      </c>
      <c r="E155" s="59">
        <f t="shared" si="9"/>
        <v>392</v>
      </c>
      <c r="F155" s="49">
        <f>SUM(D150:D155)</f>
        <v>189956</v>
      </c>
    </row>
    <row r="156" spans="1:6" x14ac:dyDescent="0.3">
      <c r="A156" s="51" t="s">
        <v>88</v>
      </c>
      <c r="B156" s="60" t="s">
        <v>215</v>
      </c>
      <c r="C156" s="59">
        <v>38286</v>
      </c>
      <c r="D156" s="59">
        <v>31525</v>
      </c>
      <c r="E156" s="59">
        <f t="shared" si="9"/>
        <v>-6761</v>
      </c>
    </row>
    <row r="157" spans="1:6" x14ac:dyDescent="0.3">
      <c r="A157" s="51" t="s">
        <v>88</v>
      </c>
      <c r="B157" s="49" t="s">
        <v>92</v>
      </c>
      <c r="C157" s="59">
        <v>46237</v>
      </c>
      <c r="D157" s="59">
        <v>40718</v>
      </c>
      <c r="E157" s="59">
        <f t="shared" si="9"/>
        <v>-5519</v>
      </c>
    </row>
    <row r="158" spans="1:6" x14ac:dyDescent="0.3">
      <c r="A158" s="51" t="s">
        <v>88</v>
      </c>
      <c r="B158" s="49" t="s">
        <v>93</v>
      </c>
      <c r="C158" s="59">
        <v>35596</v>
      </c>
      <c r="D158" s="59">
        <v>33896</v>
      </c>
      <c r="E158" s="59">
        <f t="shared" si="9"/>
        <v>-1700</v>
      </c>
    </row>
    <row r="159" spans="1:6" x14ac:dyDescent="0.3">
      <c r="A159" s="51" t="s">
        <v>88</v>
      </c>
      <c r="B159" s="49" t="s">
        <v>91</v>
      </c>
      <c r="C159" s="59">
        <v>93711</v>
      </c>
      <c r="D159" s="59">
        <v>65622</v>
      </c>
      <c r="E159" s="59">
        <f t="shared" si="9"/>
        <v>-28089</v>
      </c>
    </row>
    <row r="160" spans="1:6" x14ac:dyDescent="0.3">
      <c r="A160" s="52" t="s">
        <v>88</v>
      </c>
      <c r="B160" s="49" t="s">
        <v>229</v>
      </c>
      <c r="C160" s="59">
        <v>1300</v>
      </c>
      <c r="D160" s="59">
        <v>1200</v>
      </c>
      <c r="E160" s="59">
        <f t="shared" si="9"/>
        <v>-100</v>
      </c>
    </row>
    <row r="161" spans="1:6" x14ac:dyDescent="0.3">
      <c r="A161" s="51" t="s">
        <v>88</v>
      </c>
      <c r="B161" s="49" t="s">
        <v>90</v>
      </c>
      <c r="C161" s="59">
        <v>161562</v>
      </c>
      <c r="D161" s="59">
        <v>156111</v>
      </c>
      <c r="E161" s="59">
        <f t="shared" si="9"/>
        <v>-5451</v>
      </c>
    </row>
    <row r="162" spans="1:6" x14ac:dyDescent="0.3">
      <c r="A162" s="51" t="s">
        <v>88</v>
      </c>
      <c r="B162" s="49" t="s">
        <v>216</v>
      </c>
      <c r="C162" s="59">
        <v>19826</v>
      </c>
      <c r="D162" s="59">
        <v>20105</v>
      </c>
      <c r="E162" s="59">
        <f t="shared" si="9"/>
        <v>279</v>
      </c>
    </row>
    <row r="163" spans="1:6" x14ac:dyDescent="0.3">
      <c r="A163" s="51" t="s">
        <v>88</v>
      </c>
      <c r="B163" s="49" t="s">
        <v>217</v>
      </c>
      <c r="C163" s="59">
        <v>26061</v>
      </c>
      <c r="D163" s="59">
        <v>26576</v>
      </c>
      <c r="E163" s="59">
        <f t="shared" si="9"/>
        <v>515</v>
      </c>
    </row>
    <row r="164" spans="1:6" x14ac:dyDescent="0.3">
      <c r="A164" s="51" t="s">
        <v>88</v>
      </c>
      <c r="B164" s="49" t="s">
        <v>218</v>
      </c>
      <c r="C164" s="59">
        <v>25332</v>
      </c>
      <c r="D164" s="59">
        <v>26530</v>
      </c>
      <c r="E164" s="59">
        <f t="shared" si="9"/>
        <v>1198</v>
      </c>
    </row>
    <row r="165" spans="1:6" x14ac:dyDescent="0.3">
      <c r="A165" s="51" t="s">
        <v>88</v>
      </c>
      <c r="B165" s="49" t="s">
        <v>89</v>
      </c>
      <c r="C165" s="59">
        <v>135311</v>
      </c>
      <c r="D165" s="59">
        <v>102813</v>
      </c>
      <c r="E165" s="59">
        <f t="shared" si="9"/>
        <v>-32498</v>
      </c>
    </row>
    <row r="166" spans="1:6" x14ac:dyDescent="0.3">
      <c r="A166" s="51" t="s">
        <v>88</v>
      </c>
      <c r="B166" s="49" t="s">
        <v>148</v>
      </c>
      <c r="C166" s="59">
        <v>9000</v>
      </c>
      <c r="D166" s="59">
        <v>2000</v>
      </c>
      <c r="E166" s="59">
        <f t="shared" si="9"/>
        <v>-7000</v>
      </c>
      <c r="F166" s="49">
        <f>SUM(D156:D166)</f>
        <v>507096</v>
      </c>
    </row>
    <row r="167" spans="1:6" x14ac:dyDescent="0.3">
      <c r="A167" s="51" t="s">
        <v>94</v>
      </c>
      <c r="B167" s="49" t="s">
        <v>219</v>
      </c>
      <c r="C167" s="59">
        <v>2819</v>
      </c>
      <c r="D167" s="59">
        <v>2819</v>
      </c>
      <c r="E167" s="59">
        <f t="shared" si="9"/>
        <v>0</v>
      </c>
    </row>
    <row r="168" spans="1:6" x14ac:dyDescent="0.3">
      <c r="A168" s="51" t="s">
        <v>94</v>
      </c>
      <c r="B168" s="49" t="s">
        <v>220</v>
      </c>
      <c r="C168" s="59">
        <v>3000</v>
      </c>
      <c r="D168" s="59">
        <v>3000</v>
      </c>
      <c r="E168" s="59">
        <f t="shared" si="9"/>
        <v>0</v>
      </c>
    </row>
    <row r="169" spans="1:6" x14ac:dyDescent="0.3">
      <c r="A169" s="51" t="s">
        <v>94</v>
      </c>
      <c r="B169" s="49" t="s">
        <v>230</v>
      </c>
      <c r="C169" s="59">
        <v>8050</v>
      </c>
      <c r="D169" s="59">
        <v>2550</v>
      </c>
      <c r="E169" s="59">
        <f t="shared" si="9"/>
        <v>-5500</v>
      </c>
    </row>
    <row r="170" spans="1:6" x14ac:dyDescent="0.3">
      <c r="A170" s="51" t="s">
        <v>94</v>
      </c>
      <c r="B170" s="49" t="s">
        <v>221</v>
      </c>
      <c r="C170" s="59">
        <v>16070</v>
      </c>
      <c r="D170" s="59">
        <v>16070</v>
      </c>
      <c r="E170" s="59">
        <f t="shared" si="9"/>
        <v>0</v>
      </c>
      <c r="F170" s="49">
        <f>SUM(D167:D170)</f>
        <v>24439</v>
      </c>
    </row>
    <row r="171" spans="1:6" x14ac:dyDescent="0.3">
      <c r="A171" s="51" t="s">
        <v>95</v>
      </c>
      <c r="B171" s="49" t="s">
        <v>222</v>
      </c>
      <c r="C171" s="59">
        <v>22527</v>
      </c>
      <c r="D171" s="59">
        <v>22527</v>
      </c>
      <c r="E171" s="59">
        <f t="shared" si="9"/>
        <v>0</v>
      </c>
    </row>
    <row r="172" spans="1:6" ht="19.5" thickBot="1" x14ac:dyDescent="0.35">
      <c r="A172" s="52" t="s">
        <v>96</v>
      </c>
      <c r="B172" s="63" t="s">
        <v>97</v>
      </c>
      <c r="C172" s="59">
        <v>4000</v>
      </c>
      <c r="D172" s="59">
        <v>5350</v>
      </c>
      <c r="E172" s="59">
        <f t="shared" si="9"/>
        <v>1350</v>
      </c>
    </row>
    <row r="173" spans="1:6" ht="19.5" thickBot="1" x14ac:dyDescent="0.35">
      <c r="A173" s="84" t="s">
        <v>136</v>
      </c>
      <c r="B173" s="85" t="s">
        <v>137</v>
      </c>
      <c r="C173" s="86">
        <f>SUM(C174:C197)</f>
        <v>6841139</v>
      </c>
      <c r="D173" s="86">
        <f>SUM(D174:D197)</f>
        <v>6794372</v>
      </c>
      <c r="E173" s="86">
        <f>SUM(E174:E197)</f>
        <v>-46767</v>
      </c>
    </row>
    <row r="174" spans="1:6" x14ac:dyDescent="0.3">
      <c r="A174" s="51" t="s">
        <v>98</v>
      </c>
      <c r="B174" s="49" t="s">
        <v>223</v>
      </c>
      <c r="C174" s="50">
        <v>726131</v>
      </c>
      <c r="D174" s="50">
        <v>819986</v>
      </c>
      <c r="E174" s="50">
        <f>D174-C174</f>
        <v>93855</v>
      </c>
    </row>
    <row r="175" spans="1:6" x14ac:dyDescent="0.3">
      <c r="A175" s="51" t="s">
        <v>98</v>
      </c>
      <c r="B175" s="53" t="s">
        <v>224</v>
      </c>
      <c r="C175" s="50">
        <v>669210</v>
      </c>
      <c r="D175" s="50">
        <v>659598</v>
      </c>
      <c r="E175" s="50">
        <f t="shared" ref="E175:E197" si="10">D175-C175</f>
        <v>-9612</v>
      </c>
    </row>
    <row r="176" spans="1:6" x14ac:dyDescent="0.3">
      <c r="A176" s="51" t="s">
        <v>98</v>
      </c>
      <c r="B176" s="53" t="s">
        <v>225</v>
      </c>
      <c r="C176" s="50">
        <v>158099</v>
      </c>
      <c r="D176" s="50">
        <v>156048</v>
      </c>
      <c r="E176" s="50">
        <f t="shared" si="10"/>
        <v>-2051</v>
      </c>
    </row>
    <row r="177" spans="1:6" x14ac:dyDescent="0.3">
      <c r="A177" s="51" t="s">
        <v>98</v>
      </c>
      <c r="B177" s="53" t="s">
        <v>226</v>
      </c>
      <c r="C177" s="50">
        <v>91951</v>
      </c>
      <c r="D177" s="50">
        <v>91421</v>
      </c>
      <c r="E177" s="50">
        <f t="shared" si="10"/>
        <v>-530</v>
      </c>
    </row>
    <row r="178" spans="1:6" x14ac:dyDescent="0.3">
      <c r="A178" s="51" t="s">
        <v>98</v>
      </c>
      <c r="B178" s="53" t="s">
        <v>227</v>
      </c>
      <c r="C178" s="50">
        <v>108499</v>
      </c>
      <c r="D178" s="50">
        <v>101671</v>
      </c>
      <c r="E178" s="50">
        <f t="shared" si="10"/>
        <v>-6828</v>
      </c>
    </row>
    <row r="179" spans="1:6" x14ac:dyDescent="0.3">
      <c r="A179" s="51" t="s">
        <v>98</v>
      </c>
      <c r="B179" s="49" t="s">
        <v>138</v>
      </c>
      <c r="C179" s="59">
        <v>117200</v>
      </c>
      <c r="D179" s="59">
        <v>117200</v>
      </c>
      <c r="E179" s="50">
        <f t="shared" si="10"/>
        <v>0</v>
      </c>
      <c r="F179" s="49">
        <f>SUM(D174:D179)</f>
        <v>1945924</v>
      </c>
    </row>
    <row r="180" spans="1:6" x14ac:dyDescent="0.3">
      <c r="A180" s="52" t="s">
        <v>99</v>
      </c>
      <c r="B180" s="53" t="s">
        <v>100</v>
      </c>
      <c r="C180" s="50">
        <v>554501</v>
      </c>
      <c r="D180" s="50">
        <v>551616</v>
      </c>
      <c r="E180" s="50">
        <f t="shared" si="10"/>
        <v>-2885</v>
      </c>
    </row>
    <row r="181" spans="1:6" x14ac:dyDescent="0.3">
      <c r="A181" s="52" t="s">
        <v>99</v>
      </c>
      <c r="B181" s="53" t="s">
        <v>149</v>
      </c>
      <c r="C181" s="50">
        <v>331136</v>
      </c>
      <c r="D181" s="50">
        <v>325289</v>
      </c>
      <c r="E181" s="50">
        <f t="shared" si="10"/>
        <v>-5847</v>
      </c>
    </row>
    <row r="182" spans="1:6" x14ac:dyDescent="0.3">
      <c r="A182" s="52" t="s">
        <v>99</v>
      </c>
      <c r="B182" s="53" t="s">
        <v>189</v>
      </c>
      <c r="C182" s="50">
        <v>91200</v>
      </c>
      <c r="D182" s="50">
        <v>91200</v>
      </c>
      <c r="E182" s="50">
        <f t="shared" si="10"/>
        <v>0</v>
      </c>
    </row>
    <row r="183" spans="1:6" x14ac:dyDescent="0.3">
      <c r="A183" s="51" t="s">
        <v>99</v>
      </c>
      <c r="B183" s="49" t="s">
        <v>150</v>
      </c>
      <c r="C183" s="50">
        <v>1549530</v>
      </c>
      <c r="D183" s="50">
        <v>1508547</v>
      </c>
      <c r="E183" s="50">
        <f t="shared" si="10"/>
        <v>-40983</v>
      </c>
    </row>
    <row r="184" spans="1:6" x14ac:dyDescent="0.3">
      <c r="A184" s="51" t="s">
        <v>99</v>
      </c>
      <c r="B184" s="53" t="s">
        <v>151</v>
      </c>
      <c r="C184" s="50">
        <v>1359166</v>
      </c>
      <c r="D184" s="50">
        <v>1334679</v>
      </c>
      <c r="E184" s="50">
        <f t="shared" si="10"/>
        <v>-24487</v>
      </c>
      <c r="F184" s="49">
        <f>SUM(D180:D184)</f>
        <v>3811331</v>
      </c>
    </row>
    <row r="185" spans="1:6" x14ac:dyDescent="0.3">
      <c r="A185" s="51" t="s">
        <v>101</v>
      </c>
      <c r="B185" s="49" t="s">
        <v>102</v>
      </c>
      <c r="C185" s="50">
        <v>53637</v>
      </c>
      <c r="D185" s="50">
        <v>53637</v>
      </c>
      <c r="E185" s="50">
        <f t="shared" si="10"/>
        <v>0</v>
      </c>
    </row>
    <row r="186" spans="1:6" x14ac:dyDescent="0.3">
      <c r="A186" s="51" t="s">
        <v>103</v>
      </c>
      <c r="B186" s="49" t="s">
        <v>104</v>
      </c>
      <c r="C186" s="50">
        <v>157903</v>
      </c>
      <c r="D186" s="50">
        <v>154670</v>
      </c>
      <c r="E186" s="50">
        <f t="shared" si="10"/>
        <v>-3233</v>
      </c>
    </row>
    <row r="187" spans="1:6" x14ac:dyDescent="0.3">
      <c r="A187" s="51" t="s">
        <v>103</v>
      </c>
      <c r="B187" s="53" t="s">
        <v>105</v>
      </c>
      <c r="C187" s="50">
        <v>178942</v>
      </c>
      <c r="D187" s="50">
        <v>174979</v>
      </c>
      <c r="E187" s="50">
        <f t="shared" si="10"/>
        <v>-3963</v>
      </c>
    </row>
    <row r="188" spans="1:6" x14ac:dyDescent="0.3">
      <c r="A188" s="61" t="s">
        <v>103</v>
      </c>
      <c r="B188" s="53" t="s">
        <v>231</v>
      </c>
      <c r="C188" s="50">
        <v>235089</v>
      </c>
      <c r="D188" s="50">
        <v>235089</v>
      </c>
      <c r="E188" s="50">
        <f t="shared" si="10"/>
        <v>0</v>
      </c>
    </row>
    <row r="189" spans="1:6" x14ac:dyDescent="0.3">
      <c r="A189" s="55" t="s">
        <v>103</v>
      </c>
      <c r="B189" s="53" t="s">
        <v>232</v>
      </c>
      <c r="C189" s="50">
        <v>3250</v>
      </c>
      <c r="D189" s="50">
        <v>3250</v>
      </c>
      <c r="E189" s="50">
        <f t="shared" si="10"/>
        <v>0</v>
      </c>
    </row>
    <row r="190" spans="1:6" x14ac:dyDescent="0.3">
      <c r="A190" s="51" t="s">
        <v>103</v>
      </c>
      <c r="B190" s="53" t="s">
        <v>194</v>
      </c>
      <c r="C190" s="50">
        <v>10000</v>
      </c>
      <c r="D190" s="50">
        <v>10000</v>
      </c>
      <c r="E190" s="50">
        <f t="shared" si="10"/>
        <v>0</v>
      </c>
      <c r="F190" s="49">
        <f>SUM(D186:D190)</f>
        <v>577988</v>
      </c>
    </row>
    <row r="191" spans="1:6" x14ac:dyDescent="0.3">
      <c r="A191" s="51" t="s">
        <v>106</v>
      </c>
      <c r="B191" s="53" t="s">
        <v>190</v>
      </c>
      <c r="C191" s="50">
        <v>107105</v>
      </c>
      <c r="D191" s="50">
        <v>72935</v>
      </c>
      <c r="E191" s="50">
        <f t="shared" si="10"/>
        <v>-34170</v>
      </c>
    </row>
    <row r="192" spans="1:6" x14ac:dyDescent="0.3">
      <c r="A192" s="51" t="s">
        <v>107</v>
      </c>
      <c r="B192" s="53" t="s">
        <v>203</v>
      </c>
      <c r="C192" s="50">
        <v>110401</v>
      </c>
      <c r="D192" s="50">
        <v>108901</v>
      </c>
      <c r="E192" s="50">
        <f t="shared" si="10"/>
        <v>-1500</v>
      </c>
    </row>
    <row r="193" spans="1:6" x14ac:dyDescent="0.3">
      <c r="A193" s="51" t="s">
        <v>107</v>
      </c>
      <c r="B193" s="53" t="s">
        <v>204</v>
      </c>
      <c r="C193" s="50">
        <v>111678</v>
      </c>
      <c r="D193" s="50">
        <v>113678</v>
      </c>
      <c r="E193" s="50">
        <f t="shared" si="10"/>
        <v>2000</v>
      </c>
    </row>
    <row r="194" spans="1:6" x14ac:dyDescent="0.3">
      <c r="A194" s="51" t="s">
        <v>107</v>
      </c>
      <c r="B194" s="53" t="s">
        <v>205</v>
      </c>
      <c r="C194" s="50">
        <v>44646</v>
      </c>
      <c r="D194" s="50">
        <v>39613</v>
      </c>
      <c r="E194" s="50">
        <f t="shared" si="10"/>
        <v>-5033</v>
      </c>
    </row>
    <row r="195" spans="1:6" x14ac:dyDescent="0.3">
      <c r="A195" s="51" t="s">
        <v>107</v>
      </c>
      <c r="B195" s="53" t="s">
        <v>206</v>
      </c>
      <c r="C195" s="50">
        <v>24708</v>
      </c>
      <c r="D195" s="50">
        <v>24708</v>
      </c>
      <c r="E195" s="50">
        <f t="shared" si="10"/>
        <v>0</v>
      </c>
      <c r="F195" s="49">
        <f>SUM(D192:D195)</f>
        <v>286900</v>
      </c>
    </row>
    <row r="196" spans="1:6" x14ac:dyDescent="0.3">
      <c r="A196" s="51" t="s">
        <v>108</v>
      </c>
      <c r="B196" s="53" t="s">
        <v>152</v>
      </c>
      <c r="C196" s="50">
        <v>34819</v>
      </c>
      <c r="D196" s="50">
        <v>33319</v>
      </c>
      <c r="E196" s="50">
        <f t="shared" si="10"/>
        <v>-1500</v>
      </c>
    </row>
    <row r="197" spans="1:6" ht="19.5" thickBot="1" x14ac:dyDescent="0.35">
      <c r="A197" s="52" t="s">
        <v>153</v>
      </c>
      <c r="B197" s="53" t="s">
        <v>154</v>
      </c>
      <c r="C197" s="50">
        <v>12338</v>
      </c>
      <c r="D197" s="50">
        <v>12338</v>
      </c>
      <c r="E197" s="50">
        <f t="shared" si="10"/>
        <v>0</v>
      </c>
    </row>
    <row r="198" spans="1:6" ht="19.5" thickBot="1" x14ac:dyDescent="0.35">
      <c r="A198" s="84" t="s">
        <v>49</v>
      </c>
      <c r="B198" s="85" t="s">
        <v>139</v>
      </c>
      <c r="C198" s="86">
        <f>SUM(C199:C209)</f>
        <v>1586860</v>
      </c>
      <c r="D198" s="86">
        <f>SUM(D199:D209)</f>
        <v>1634140</v>
      </c>
      <c r="E198" s="86">
        <f>SUM(E199:E209)</f>
        <v>47280</v>
      </c>
    </row>
    <row r="199" spans="1:6" x14ac:dyDescent="0.3">
      <c r="A199" s="51" t="s">
        <v>110</v>
      </c>
      <c r="B199" s="49" t="s">
        <v>109</v>
      </c>
      <c r="C199" s="50">
        <v>61550</v>
      </c>
      <c r="D199" s="50">
        <v>61550</v>
      </c>
      <c r="E199" s="50">
        <f>D199-C199</f>
        <v>0</v>
      </c>
    </row>
    <row r="200" spans="1:6" x14ac:dyDescent="0.3">
      <c r="A200" s="52" t="s">
        <v>110</v>
      </c>
      <c r="B200" s="49" t="s">
        <v>233</v>
      </c>
      <c r="C200" s="50">
        <v>82995</v>
      </c>
      <c r="D200" s="50">
        <v>82995</v>
      </c>
      <c r="E200" s="50">
        <f t="shared" ref="E200:E209" si="11">D200-C200</f>
        <v>0</v>
      </c>
      <c r="F200" s="49">
        <f>D199+D200</f>
        <v>144545</v>
      </c>
    </row>
    <row r="201" spans="1:6" x14ac:dyDescent="0.3">
      <c r="A201" s="51" t="s">
        <v>111</v>
      </c>
      <c r="B201" s="49" t="s">
        <v>155</v>
      </c>
      <c r="C201" s="50">
        <v>281560</v>
      </c>
      <c r="D201" s="50">
        <v>289560</v>
      </c>
      <c r="E201" s="50">
        <f t="shared" si="11"/>
        <v>8000</v>
      </c>
    </row>
    <row r="202" spans="1:6" x14ac:dyDescent="0.3">
      <c r="A202" s="51" t="s">
        <v>111</v>
      </c>
      <c r="B202" s="53" t="s">
        <v>156</v>
      </c>
      <c r="C202" s="50">
        <v>286000</v>
      </c>
      <c r="D202" s="50">
        <v>253000</v>
      </c>
      <c r="E202" s="50">
        <f t="shared" si="11"/>
        <v>-33000</v>
      </c>
    </row>
    <row r="203" spans="1:6" x14ac:dyDescent="0.3">
      <c r="A203" s="51" t="s">
        <v>111</v>
      </c>
      <c r="B203" s="53" t="s">
        <v>195</v>
      </c>
      <c r="C203" s="50">
        <v>187624</v>
      </c>
      <c r="D203" s="50">
        <v>187624</v>
      </c>
      <c r="E203" s="50">
        <f t="shared" si="11"/>
        <v>0</v>
      </c>
    </row>
    <row r="204" spans="1:6" x14ac:dyDescent="0.3">
      <c r="A204" s="52" t="s">
        <v>111</v>
      </c>
      <c r="B204" s="53" t="s">
        <v>238</v>
      </c>
      <c r="C204" s="50"/>
      <c r="D204" s="50">
        <v>71880</v>
      </c>
      <c r="E204" s="50">
        <f t="shared" si="11"/>
        <v>71880</v>
      </c>
      <c r="F204" s="49">
        <f>SUM(D201:D204)</f>
        <v>802064</v>
      </c>
    </row>
    <row r="205" spans="1:6" x14ac:dyDescent="0.3">
      <c r="A205" s="52" t="s">
        <v>157</v>
      </c>
      <c r="B205" s="53" t="s">
        <v>191</v>
      </c>
      <c r="C205" s="50">
        <v>18550</v>
      </c>
      <c r="D205" s="50">
        <v>18550</v>
      </c>
      <c r="E205" s="50">
        <f t="shared" si="11"/>
        <v>0</v>
      </c>
    </row>
    <row r="206" spans="1:6" x14ac:dyDescent="0.3">
      <c r="A206" s="52" t="s">
        <v>158</v>
      </c>
      <c r="B206" s="53" t="s">
        <v>234</v>
      </c>
      <c r="C206" s="50">
        <v>200789</v>
      </c>
      <c r="D206" s="50">
        <v>200789</v>
      </c>
      <c r="E206" s="50">
        <f t="shared" si="11"/>
        <v>0</v>
      </c>
    </row>
    <row r="207" spans="1:6" x14ac:dyDescent="0.3">
      <c r="A207" s="51" t="s">
        <v>112</v>
      </c>
      <c r="B207" s="49" t="s">
        <v>113</v>
      </c>
      <c r="C207" s="50">
        <v>385105</v>
      </c>
      <c r="D207" s="50">
        <v>385505</v>
      </c>
      <c r="E207" s="50">
        <f t="shared" si="11"/>
        <v>400</v>
      </c>
    </row>
    <row r="208" spans="1:6" x14ac:dyDescent="0.3">
      <c r="A208" s="51" t="s">
        <v>115</v>
      </c>
      <c r="B208" s="49" t="s">
        <v>114</v>
      </c>
      <c r="C208" s="50">
        <v>64237</v>
      </c>
      <c r="D208" s="50">
        <v>64237</v>
      </c>
      <c r="E208" s="50">
        <f t="shared" si="11"/>
        <v>0</v>
      </c>
    </row>
    <row r="209" spans="1:6" x14ac:dyDescent="0.3">
      <c r="A209" s="58" t="s">
        <v>116</v>
      </c>
      <c r="B209" s="62" t="s">
        <v>140</v>
      </c>
      <c r="C209" s="50">
        <v>18450</v>
      </c>
      <c r="D209" s="50">
        <v>18450</v>
      </c>
      <c r="E209" s="50">
        <f t="shared" si="11"/>
        <v>0</v>
      </c>
    </row>
    <row r="210" spans="1:6" ht="19.5" thickBot="1" x14ac:dyDescent="0.35">
      <c r="A210" s="114" t="s">
        <v>159</v>
      </c>
      <c r="B210" s="115"/>
      <c r="C210" s="93">
        <f>C89+C97+C100+C109+C117+C131+C137+C173+C198</f>
        <v>13385921</v>
      </c>
      <c r="D210" s="93">
        <f>D89+D97+D100+D109+D117+D131+D137+D173+D198</f>
        <v>14003146</v>
      </c>
      <c r="E210" s="93">
        <f>E89+E97+E100+E109+E117+E131+E137+E173+E198</f>
        <v>617225</v>
      </c>
      <c r="F210" s="49"/>
    </row>
    <row r="211" spans="1:6" x14ac:dyDescent="0.3">
      <c r="E211" s="49"/>
    </row>
  </sheetData>
  <mergeCells count="3">
    <mergeCell ref="A88:B88"/>
    <mergeCell ref="A210:B210"/>
    <mergeCell ref="A4:B4"/>
  </mergeCells>
  <pageMargins left="0.7" right="0.7" top="0.75" bottom="0.75" header="0.3" footer="0.3"/>
  <pageSetup paperSize="9" scale="58" fitToHeight="0" orientation="portrait" r:id="rId1"/>
  <headerFooter differentOddEven="1" differentFirst="1">
    <firstHeader xml:space="preserve">&amp;R&amp;14Lisa
Mulgi Vallavolikogu
.... septembri 2020. a.
määrusele nr. 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2" max="2" width="51.5703125" customWidth="1"/>
    <col min="3" max="3" width="12.28515625" customWidth="1"/>
  </cols>
  <sheetData>
    <row r="1" spans="1:3" ht="33.75" customHeight="1" x14ac:dyDescent="0.25">
      <c r="A1" s="117"/>
      <c r="B1" s="117"/>
      <c r="C1" s="117"/>
    </row>
    <row r="2" spans="1:3" x14ac:dyDescent="0.25">
      <c r="A2" s="9"/>
      <c r="B2" s="9"/>
      <c r="C2" s="11"/>
    </row>
    <row r="3" spans="1:3" x14ac:dyDescent="0.25">
      <c r="C3" s="2"/>
    </row>
    <row r="4" spans="1:3" x14ac:dyDescent="0.25">
      <c r="C4" s="2"/>
    </row>
    <row r="5" spans="1:3" x14ac:dyDescent="0.25">
      <c r="C5" s="2"/>
    </row>
    <row r="6" spans="1:3" ht="15" customHeight="1" x14ac:dyDescent="0.25">
      <c r="C6" s="2"/>
    </row>
    <row r="7" spans="1:3" ht="15" customHeight="1" x14ac:dyDescent="0.25">
      <c r="A7" s="13"/>
      <c r="C7" s="2"/>
    </row>
    <row r="8" spans="1:3" x14ac:dyDescent="0.25">
      <c r="C8" s="2"/>
    </row>
    <row r="9" spans="1:3" x14ac:dyDescent="0.25">
      <c r="C9" s="2"/>
    </row>
    <row r="10" spans="1:3" x14ac:dyDescent="0.25">
      <c r="A10" s="7"/>
      <c r="B10" s="3"/>
      <c r="C10" s="12"/>
    </row>
    <row r="11" spans="1:3" x14ac:dyDescent="0.25">
      <c r="A11" s="13"/>
      <c r="C11" s="2"/>
    </row>
    <row r="12" spans="1:3" x14ac:dyDescent="0.25">
      <c r="A12" s="13"/>
      <c r="C12" s="2"/>
    </row>
    <row r="13" spans="1:3" x14ac:dyDescent="0.25">
      <c r="A13" s="13"/>
      <c r="C13" s="2"/>
    </row>
    <row r="14" spans="1:3" x14ac:dyDescent="0.25">
      <c r="A14" s="9"/>
      <c r="B14" s="14"/>
      <c r="C14" s="11"/>
    </row>
    <row r="15" spans="1:3" x14ac:dyDescent="0.25">
      <c r="A15" s="20"/>
      <c r="B15" s="21"/>
      <c r="C15" s="22"/>
    </row>
    <row r="16" spans="1:3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A19" s="13"/>
      <c r="C19" s="2"/>
    </row>
    <row r="20" spans="1:3" x14ac:dyDescent="0.25">
      <c r="C20" s="2"/>
    </row>
    <row r="21" spans="1:3" x14ac:dyDescent="0.25">
      <c r="C21" s="2"/>
    </row>
    <row r="22" spans="1:3" x14ac:dyDescent="0.25">
      <c r="A22" s="13"/>
      <c r="C22" s="2"/>
    </row>
    <row r="23" spans="1:3" x14ac:dyDescent="0.25">
      <c r="A23" s="9"/>
      <c r="B23" s="9"/>
      <c r="C23" s="11"/>
    </row>
    <row r="24" spans="1:3" x14ac:dyDescent="0.25">
      <c r="C24" s="2"/>
    </row>
    <row r="25" spans="1:3" x14ac:dyDescent="0.25">
      <c r="C25" s="2"/>
    </row>
    <row r="26" spans="1:3" x14ac:dyDescent="0.25">
      <c r="C26" s="2"/>
    </row>
    <row r="27" spans="1:3" x14ac:dyDescent="0.25">
      <c r="C27" s="2"/>
    </row>
    <row r="28" spans="1:3" x14ac:dyDescent="0.25">
      <c r="C28" s="2"/>
    </row>
    <row r="29" spans="1:3" x14ac:dyDescent="0.25">
      <c r="A29" s="13"/>
      <c r="C29" s="2"/>
    </row>
    <row r="30" spans="1:3" x14ac:dyDescent="0.25">
      <c r="A30" s="13"/>
      <c r="C30" s="2"/>
    </row>
    <row r="31" spans="1:3" x14ac:dyDescent="0.25">
      <c r="A31" s="13"/>
      <c r="C31" s="2"/>
    </row>
    <row r="32" spans="1:3" x14ac:dyDescent="0.25">
      <c r="A32" s="9"/>
      <c r="B32" s="9"/>
      <c r="C32" s="11"/>
    </row>
    <row r="33" spans="1:3" x14ac:dyDescent="0.25">
      <c r="A33" s="13"/>
      <c r="C33" s="2"/>
    </row>
    <row r="34" spans="1:3" x14ac:dyDescent="0.25">
      <c r="B34" s="15"/>
      <c r="C34" s="2"/>
    </row>
    <row r="35" spans="1:3" x14ac:dyDescent="0.25">
      <c r="C35" s="2"/>
    </row>
    <row r="36" spans="1:3" x14ac:dyDescent="0.25">
      <c r="A36" s="13"/>
      <c r="C36" s="2"/>
    </row>
    <row r="37" spans="1:3" x14ac:dyDescent="0.25">
      <c r="C37" s="2"/>
    </row>
    <row r="38" spans="1:3" x14ac:dyDescent="0.25">
      <c r="A38" s="13"/>
      <c r="C38" s="2"/>
    </row>
    <row r="39" spans="1:3" x14ac:dyDescent="0.25">
      <c r="A39" s="13"/>
      <c r="C39" s="2"/>
    </row>
    <row r="40" spans="1:3" x14ac:dyDescent="0.25">
      <c r="A40" s="13"/>
      <c r="C40" s="2"/>
    </row>
    <row r="41" spans="1:3" x14ac:dyDescent="0.25">
      <c r="A41" s="13"/>
      <c r="C41" s="2"/>
    </row>
    <row r="42" spans="1:3" x14ac:dyDescent="0.25">
      <c r="A42" s="13"/>
      <c r="C42" s="2"/>
    </row>
    <row r="43" spans="1:3" x14ac:dyDescent="0.25">
      <c r="A43" s="13"/>
      <c r="C43" s="2"/>
    </row>
    <row r="44" spans="1:3" x14ac:dyDescent="0.25">
      <c r="A44" s="13"/>
      <c r="C44" s="2"/>
    </row>
    <row r="45" spans="1:3" x14ac:dyDescent="0.25">
      <c r="A45" s="13"/>
      <c r="C45" s="2"/>
    </row>
    <row r="46" spans="1:3" x14ac:dyDescent="0.25">
      <c r="A46" s="9"/>
      <c r="B46" s="9"/>
      <c r="C46" s="11"/>
    </row>
    <row r="47" spans="1:3" x14ac:dyDescent="0.25">
      <c r="C47" s="2"/>
    </row>
    <row r="48" spans="1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A52" s="9"/>
      <c r="B52" s="9"/>
      <c r="C52" s="11"/>
    </row>
    <row r="53" spans="1:3" x14ac:dyDescent="0.25">
      <c r="A53" s="13"/>
      <c r="C53" s="2"/>
    </row>
    <row r="54" spans="1:3" x14ac:dyDescent="0.25">
      <c r="A54" s="13"/>
      <c r="C54" s="2"/>
    </row>
    <row r="55" spans="1:3" x14ac:dyDescent="0.25">
      <c r="A55" s="13"/>
      <c r="C55" s="2"/>
    </row>
    <row r="56" spans="1:3" x14ac:dyDescent="0.25">
      <c r="A56" s="13"/>
      <c r="C56" s="2"/>
    </row>
    <row r="57" spans="1:3" x14ac:dyDescent="0.25">
      <c r="A57" s="13"/>
      <c r="C57" s="2"/>
    </row>
    <row r="58" spans="1:3" x14ac:dyDescent="0.25">
      <c r="A58" s="13"/>
      <c r="C58" s="2"/>
    </row>
    <row r="59" spans="1:3" x14ac:dyDescent="0.25">
      <c r="A59" s="13"/>
      <c r="C59" s="2"/>
    </row>
    <row r="60" spans="1:3" x14ac:dyDescent="0.25">
      <c r="A60" s="13"/>
      <c r="C60" s="2"/>
    </row>
    <row r="61" spans="1:3" x14ac:dyDescent="0.25">
      <c r="A61" s="13"/>
      <c r="C61" s="2"/>
    </row>
    <row r="62" spans="1:3" x14ac:dyDescent="0.25">
      <c r="A62" s="13"/>
      <c r="C62" s="2"/>
    </row>
    <row r="63" spans="1:3" x14ac:dyDescent="0.25">
      <c r="C63" s="2"/>
    </row>
    <row r="64" spans="1:3" x14ac:dyDescent="0.25">
      <c r="C64" s="2"/>
    </row>
    <row r="65" spans="1:3" x14ac:dyDescent="0.25">
      <c r="A65" s="13"/>
      <c r="C65" s="2"/>
    </row>
    <row r="66" spans="1:3" x14ac:dyDescent="0.25">
      <c r="A66" s="13"/>
      <c r="C66" s="2"/>
    </row>
    <row r="67" spans="1:3" x14ac:dyDescent="0.25">
      <c r="A67" s="13"/>
      <c r="C67" s="2"/>
    </row>
    <row r="68" spans="1:3" x14ac:dyDescent="0.25">
      <c r="A68" s="13"/>
      <c r="C68" s="2"/>
    </row>
    <row r="69" spans="1:3" x14ac:dyDescent="0.25">
      <c r="A69" s="13"/>
      <c r="C69" s="2"/>
    </row>
    <row r="70" spans="1:3" x14ac:dyDescent="0.25">
      <c r="A70" s="13"/>
      <c r="C70" s="2"/>
    </row>
    <row r="71" spans="1:3" x14ac:dyDescent="0.25">
      <c r="B71" s="1"/>
      <c r="C71" s="2"/>
    </row>
    <row r="72" spans="1:3" x14ac:dyDescent="0.25">
      <c r="B72" s="10"/>
      <c r="C72" s="2"/>
    </row>
    <row r="73" spans="1:3" x14ac:dyDescent="0.25">
      <c r="C73" s="2"/>
    </row>
    <row r="74" spans="1:3" x14ac:dyDescent="0.25">
      <c r="C74" s="2"/>
    </row>
    <row r="75" spans="1:3" x14ac:dyDescent="0.25">
      <c r="C75" s="2"/>
    </row>
    <row r="76" spans="1:3" x14ac:dyDescent="0.25"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13"/>
      <c r="C86" s="2"/>
    </row>
    <row r="87" spans="1:3" x14ac:dyDescent="0.25">
      <c r="A87" s="13"/>
      <c r="C87" s="2"/>
    </row>
    <row r="88" spans="1:3" x14ac:dyDescent="0.25">
      <c r="A88" s="9"/>
      <c r="B88" s="9"/>
      <c r="C88" s="11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A95" s="13"/>
      <c r="C95" s="2"/>
    </row>
    <row r="96" spans="1:3" x14ac:dyDescent="0.25">
      <c r="A96" s="13"/>
      <c r="C96" s="2"/>
    </row>
    <row r="97" spans="1:3" x14ac:dyDescent="0.25">
      <c r="A97" s="13"/>
      <c r="C97" s="2"/>
    </row>
    <row r="98" spans="1:3" x14ac:dyDescent="0.25">
      <c r="C98" s="2"/>
    </row>
    <row r="99" spans="1:3" x14ac:dyDescent="0.25">
      <c r="C99" s="2"/>
    </row>
    <row r="100" spans="1:3" x14ac:dyDescent="0.25">
      <c r="C100" s="2"/>
    </row>
    <row r="101" spans="1:3" x14ac:dyDescent="0.25">
      <c r="C101" s="2"/>
    </row>
    <row r="102" spans="1:3" x14ac:dyDescent="0.25">
      <c r="C102" s="2"/>
    </row>
    <row r="103" spans="1:3" x14ac:dyDescent="0.25">
      <c r="C103" s="2"/>
    </row>
    <row r="104" spans="1:3" x14ac:dyDescent="0.25">
      <c r="C104" s="2"/>
    </row>
    <row r="105" spans="1:3" ht="16.5" customHeight="1" x14ac:dyDescent="0.25">
      <c r="C105" s="2"/>
    </row>
    <row r="106" spans="1:3" x14ac:dyDescent="0.25">
      <c r="C106" s="2"/>
    </row>
    <row r="107" spans="1:3" x14ac:dyDescent="0.25">
      <c r="C107" s="2"/>
    </row>
    <row r="108" spans="1:3" x14ac:dyDescent="0.25">
      <c r="C108" s="2"/>
    </row>
    <row r="109" spans="1:3" x14ac:dyDescent="0.25">
      <c r="C109" s="2"/>
    </row>
    <row r="110" spans="1:3" x14ac:dyDescent="0.25">
      <c r="C110" s="2"/>
    </row>
    <row r="111" spans="1:3" x14ac:dyDescent="0.25">
      <c r="C111" s="2"/>
    </row>
    <row r="112" spans="1:3" x14ac:dyDescent="0.25">
      <c r="C112" s="2"/>
    </row>
    <row r="113" spans="1:3" x14ac:dyDescent="0.25">
      <c r="A113" s="13"/>
      <c r="C113" s="2"/>
    </row>
    <row r="114" spans="1:3" x14ac:dyDescent="0.25">
      <c r="A114" s="9"/>
      <c r="B114" s="9"/>
      <c r="C114" s="11"/>
    </row>
    <row r="115" spans="1:3" x14ac:dyDescent="0.25">
      <c r="C115" s="2"/>
    </row>
    <row r="116" spans="1:3" x14ac:dyDescent="0.25">
      <c r="C116" s="2"/>
    </row>
    <row r="117" spans="1:3" x14ac:dyDescent="0.25">
      <c r="C117" s="2"/>
    </row>
    <row r="118" spans="1:3" x14ac:dyDescent="0.25">
      <c r="C118" s="2"/>
    </row>
    <row r="119" spans="1:3" x14ac:dyDescent="0.25">
      <c r="A119" s="13"/>
      <c r="C119" s="2"/>
    </row>
    <row r="120" spans="1:3" x14ac:dyDescent="0.25">
      <c r="A120" s="13"/>
      <c r="C120" s="2"/>
    </row>
    <row r="121" spans="1:3" x14ac:dyDescent="0.25">
      <c r="C121" s="2"/>
    </row>
    <row r="122" spans="1:3" x14ac:dyDescent="0.25">
      <c r="C122" s="2"/>
    </row>
    <row r="123" spans="1:3" x14ac:dyDescent="0.25">
      <c r="C123" s="2"/>
    </row>
    <row r="124" spans="1:3" x14ac:dyDescent="0.25">
      <c r="A124" s="118"/>
      <c r="B124" s="118"/>
      <c r="C124" s="18"/>
    </row>
    <row r="130" spans="4:8" x14ac:dyDescent="0.25">
      <c r="D130" s="19"/>
      <c r="E130" s="19"/>
      <c r="F130" s="19"/>
      <c r="G130" s="19"/>
      <c r="H130" s="19"/>
    </row>
    <row r="131" spans="4:8" x14ac:dyDescent="0.25">
      <c r="D131" s="19"/>
      <c r="E131" s="19"/>
      <c r="F131" s="19"/>
      <c r="G131" s="19"/>
      <c r="H131" s="19"/>
    </row>
    <row r="132" spans="4:8" x14ac:dyDescent="0.25">
      <c r="D132" s="19"/>
      <c r="E132" s="19"/>
      <c r="F132" s="19"/>
      <c r="G132" s="19"/>
      <c r="H132" s="19"/>
    </row>
    <row r="133" spans="4:8" x14ac:dyDescent="0.25">
      <c r="D133" s="19"/>
      <c r="E133" s="19"/>
      <c r="F133" s="19"/>
      <c r="G133" s="19"/>
      <c r="H133" s="19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3"/>
      <c r="B1" s="23"/>
    </row>
    <row r="2" spans="1:2" ht="18" customHeight="1" x14ac:dyDescent="0.25">
      <c r="A2" s="24"/>
      <c r="B2" s="23"/>
    </row>
    <row r="3" spans="1:2" ht="18" customHeight="1" x14ac:dyDescent="0.25">
      <c r="A3" s="24"/>
      <c r="B3" s="24"/>
    </row>
    <row r="4" spans="1:2" ht="18" customHeight="1" x14ac:dyDescent="0.25">
      <c r="A4" s="23"/>
      <c r="B4" s="23"/>
    </row>
    <row r="5" spans="1:2" ht="18" customHeight="1" x14ac:dyDescent="0.25">
      <c r="A5" s="23"/>
      <c r="B5" s="23"/>
    </row>
    <row r="6" spans="1:2" ht="18" customHeight="1" x14ac:dyDescent="0.25">
      <c r="A6" s="23"/>
      <c r="B6" s="23"/>
    </row>
    <row r="7" spans="1:2" ht="18" customHeight="1" x14ac:dyDescent="0.25">
      <c r="A7" s="23"/>
      <c r="B7" s="23"/>
    </row>
    <row r="8" spans="1:2" ht="18" customHeight="1" x14ac:dyDescent="0.25">
      <c r="A8" s="23"/>
      <c r="B8" s="23"/>
    </row>
    <row r="9" spans="1:2" ht="18" customHeight="1" x14ac:dyDescent="0.25">
      <c r="A9" s="23"/>
      <c r="B9" s="23"/>
    </row>
    <row r="10" spans="1:2" ht="18" customHeight="1" x14ac:dyDescent="0.25">
      <c r="A10" s="23"/>
      <c r="B10" s="23"/>
    </row>
    <row r="11" spans="1:2" ht="18" customHeight="1" x14ac:dyDescent="0.25">
      <c r="A11" s="23"/>
      <c r="B11" s="23"/>
    </row>
    <row r="12" spans="1:2" ht="18" customHeight="1" x14ac:dyDescent="0.25">
      <c r="A12" s="23"/>
      <c r="B12" s="23"/>
    </row>
    <row r="13" spans="1:2" ht="18" customHeight="1" x14ac:dyDescent="0.25">
      <c r="A13" s="23"/>
      <c r="B13" s="23"/>
    </row>
    <row r="14" spans="1:2" ht="18" customHeight="1" x14ac:dyDescent="0.25">
      <c r="A14" s="23"/>
      <c r="B14" s="23"/>
    </row>
    <row r="15" spans="1:2" ht="18" customHeight="1" x14ac:dyDescent="0.25">
      <c r="A15" s="23"/>
      <c r="B15" s="23"/>
    </row>
    <row r="16" spans="1:2" ht="18" customHeight="1" x14ac:dyDescent="0.25">
      <c r="A16" s="23"/>
      <c r="B16" s="23"/>
    </row>
    <row r="17" spans="1:2" ht="18" customHeight="1" x14ac:dyDescent="0.25">
      <c r="A17" s="23"/>
      <c r="B17" s="23"/>
    </row>
    <row r="18" spans="1:2" ht="18" customHeight="1" x14ac:dyDescent="0.25">
      <c r="A18" s="24"/>
      <c r="B18" s="24"/>
    </row>
    <row r="19" spans="1:2" ht="18" customHeight="1" x14ac:dyDescent="0.25">
      <c r="A19" s="23"/>
      <c r="B19" s="23"/>
    </row>
    <row r="20" spans="1:2" ht="18" customHeight="1" x14ac:dyDescent="0.25">
      <c r="A20" s="23"/>
      <c r="B20" s="23"/>
    </row>
    <row r="21" spans="1:2" ht="18" customHeight="1" x14ac:dyDescent="0.25">
      <c r="A21" s="23"/>
      <c r="B21" s="23"/>
    </row>
    <row r="22" spans="1:2" ht="18" customHeight="1" x14ac:dyDescent="0.25">
      <c r="A22" s="23"/>
      <c r="B22" s="23"/>
    </row>
    <row r="23" spans="1:2" ht="18" customHeight="1" x14ac:dyDescent="0.25">
      <c r="A23" s="23"/>
      <c r="B23" s="23"/>
    </row>
    <row r="24" spans="1:2" ht="18" customHeight="1" x14ac:dyDescent="0.25">
      <c r="A24" s="23"/>
      <c r="B24" s="23"/>
    </row>
    <row r="25" spans="1:2" ht="18" customHeight="1" x14ac:dyDescent="0.25">
      <c r="A25" s="23"/>
      <c r="B25" s="23"/>
    </row>
    <row r="26" spans="1:2" ht="18" customHeight="1" x14ac:dyDescent="0.25">
      <c r="A26" s="23"/>
      <c r="B26" s="23"/>
    </row>
    <row r="27" spans="1:2" ht="18" customHeight="1" x14ac:dyDescent="0.25">
      <c r="A27" s="23"/>
      <c r="B27" s="23"/>
    </row>
    <row r="28" spans="1:2" ht="18" customHeight="1" x14ac:dyDescent="0.25">
      <c r="A28" s="23"/>
      <c r="B28" s="23"/>
    </row>
    <row r="29" spans="1:2" ht="18" customHeight="1" x14ac:dyDescent="0.25">
      <c r="A29" s="24"/>
      <c r="B29" s="24"/>
    </row>
    <row r="30" spans="1:2" ht="18" customHeight="1" x14ac:dyDescent="0.25">
      <c r="A30" s="23"/>
      <c r="B30" s="23"/>
    </row>
    <row r="31" spans="1:2" ht="18" customHeight="1" x14ac:dyDescent="0.25">
      <c r="A31" s="23"/>
      <c r="B31" s="23"/>
    </row>
    <row r="32" spans="1:2" ht="18" customHeight="1" x14ac:dyDescent="0.25">
      <c r="A32" s="23"/>
      <c r="B32" s="23"/>
    </row>
    <row r="33" spans="1:8" ht="18" customHeight="1" x14ac:dyDescent="0.25">
      <c r="A33" s="24"/>
      <c r="B33" s="24"/>
    </row>
    <row r="34" spans="1:8" ht="18" customHeight="1" x14ac:dyDescent="0.25">
      <c r="A34" s="23"/>
      <c r="B34" s="23"/>
    </row>
    <row r="36" spans="1:8" ht="18" customHeight="1" x14ac:dyDescent="0.25">
      <c r="A36" s="25"/>
    </row>
    <row r="38" spans="1:8" ht="18" customHeight="1" x14ac:dyDescent="0.25">
      <c r="A38" s="26"/>
    </row>
    <row r="40" spans="1:8" ht="18" customHeight="1" x14ac:dyDescent="0.25">
      <c r="A40" s="27"/>
      <c r="B40" s="27"/>
      <c r="C40" s="27"/>
      <c r="D40" s="27"/>
      <c r="E40" s="27"/>
      <c r="F40" s="27"/>
      <c r="G40" s="120"/>
      <c r="H40" s="120"/>
    </row>
    <row r="41" spans="1:8" ht="18" customHeight="1" x14ac:dyDescent="0.25">
      <c r="A41" s="119"/>
      <c r="B41" s="119"/>
      <c r="C41" s="119"/>
      <c r="D41" s="119"/>
      <c r="E41" s="119"/>
      <c r="F41" s="28"/>
      <c r="G41" s="119"/>
      <c r="H41" s="119"/>
    </row>
    <row r="42" spans="1:8" ht="18" customHeight="1" x14ac:dyDescent="0.25">
      <c r="A42" s="119"/>
      <c r="B42" s="119"/>
      <c r="C42" s="119"/>
      <c r="D42" s="23"/>
      <c r="E42" s="23"/>
      <c r="F42" s="23"/>
      <c r="G42" s="119"/>
      <c r="H42" s="119"/>
    </row>
    <row r="43" spans="1:8" ht="18" customHeight="1" x14ac:dyDescent="0.25">
      <c r="A43" s="23"/>
    </row>
    <row r="44" spans="1:8" ht="18" customHeight="1" x14ac:dyDescent="0.25">
      <c r="A44" s="23"/>
      <c r="B44" s="23"/>
      <c r="C44" s="23"/>
      <c r="D44" s="23"/>
      <c r="E44" s="23"/>
    </row>
    <row r="45" spans="1:8" ht="18" customHeight="1" x14ac:dyDescent="0.25">
      <c r="A45" s="23"/>
    </row>
    <row r="46" spans="1:8" ht="18" customHeight="1" x14ac:dyDescent="0.25">
      <c r="A46" s="23"/>
      <c r="B46" s="23"/>
      <c r="C46" s="23"/>
      <c r="D46" s="23"/>
      <c r="E46" s="23"/>
    </row>
    <row r="47" spans="1:8" ht="18" customHeight="1" x14ac:dyDescent="0.25">
      <c r="A47" s="23"/>
    </row>
    <row r="48" spans="1:8" ht="18" customHeight="1" x14ac:dyDescent="0.25">
      <c r="A48" s="23"/>
      <c r="B48" s="23"/>
      <c r="C48" s="23"/>
      <c r="D48" s="23"/>
      <c r="E48" s="23"/>
    </row>
    <row r="49" spans="1:8" ht="18" customHeight="1" x14ac:dyDescent="0.25">
      <c r="A49" s="23"/>
    </row>
    <row r="50" spans="1:8" ht="18" customHeight="1" x14ac:dyDescent="0.25">
      <c r="A50" s="23"/>
      <c r="B50" s="23"/>
      <c r="C50" s="23"/>
      <c r="D50" s="23"/>
      <c r="E50" s="23"/>
    </row>
    <row r="51" spans="1:8" ht="18" customHeight="1" x14ac:dyDescent="0.25">
      <c r="A51" s="119"/>
      <c r="B51" s="119"/>
      <c r="C51" s="119"/>
      <c r="D51" s="119"/>
      <c r="E51" s="119"/>
      <c r="F51" s="119"/>
      <c r="G51" s="119"/>
      <c r="H51" s="119"/>
    </row>
    <row r="54" spans="1:8" ht="18" customHeight="1" x14ac:dyDescent="0.25">
      <c r="A54" s="29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18"/>
      <c r="B195" s="118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2020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2020-09-14T05:38:09Z</cp:lastPrinted>
  <dcterms:created xsi:type="dcterms:W3CDTF">2018-01-10T11:23:16Z</dcterms:created>
  <dcterms:modified xsi:type="dcterms:W3CDTF">2020-09-16T07:43:08Z</dcterms:modified>
</cp:coreProperties>
</file>