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ba5afd9bd88311/Töölaud/1 KuLLI/2019/Eelarve/"/>
    </mc:Choice>
  </mc:AlternateContent>
  <xr:revisionPtr revIDLastSave="28" documentId="8_{1CC7F916-A530-40AB-BDF0-A7F4E7AA880D}" xr6:coauthVersionLast="45" xr6:coauthVersionMax="45" xr10:uidLastSave="{811E6765-A3CF-4608-B3A4-37A4AAEA2E59}"/>
  <bookViews>
    <workbookView xWindow="-120" yWindow="-120" windowWidth="29040" windowHeight="15840" xr2:uid="{00000000-000D-0000-FFFF-FFFF00000000}"/>
  </bookViews>
  <sheets>
    <sheet name="Eelarve projekt 2019" sheetId="1" r:id="rId1"/>
    <sheet name="0" sheetId="2" r:id="rId2"/>
    <sheet name="1" sheetId="4" r:id="rId3"/>
    <sheet name="2" sheetId="5" r:id="rId4"/>
    <sheet name="3" sheetId="3" r:id="rId5"/>
  </sheets>
  <definedNames>
    <definedName name="_xlnm._FilterDatabase" localSheetId="1" hidden="1">'0'!$A$23:$B$124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4" i="1" l="1"/>
  <c r="D42" i="1" l="1"/>
  <c r="D13" i="1"/>
  <c r="E57" i="1" l="1"/>
  <c r="D37" i="1" l="1"/>
  <c r="D32" i="1"/>
  <c r="D210" i="1"/>
  <c r="D181" i="1"/>
  <c r="D146" i="1"/>
  <c r="D126" i="1"/>
  <c r="D112" i="1"/>
  <c r="D104" i="1"/>
  <c r="D95" i="1"/>
  <c r="D92" i="1"/>
  <c r="D84" i="1"/>
  <c r="D31" i="1" l="1"/>
  <c r="D220" i="1"/>
  <c r="E85" i="1"/>
  <c r="E86" i="1"/>
  <c r="E87" i="1"/>
  <c r="E88" i="1"/>
  <c r="E89" i="1"/>
  <c r="E90" i="1"/>
  <c r="E91" i="1"/>
  <c r="E93" i="1"/>
  <c r="E94" i="1"/>
  <c r="E96" i="1"/>
  <c r="E97" i="1"/>
  <c r="E98" i="1"/>
  <c r="E99" i="1"/>
  <c r="E100" i="1"/>
  <c r="E101" i="1"/>
  <c r="E102" i="1"/>
  <c r="E103" i="1"/>
  <c r="E105" i="1"/>
  <c r="E106" i="1"/>
  <c r="E107" i="1"/>
  <c r="E108" i="1"/>
  <c r="E109" i="1"/>
  <c r="E110" i="1"/>
  <c r="E111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7" i="1"/>
  <c r="E128" i="1"/>
  <c r="E129" i="1"/>
  <c r="E130" i="1"/>
  <c r="E131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11" i="1"/>
  <c r="E212" i="1"/>
  <c r="E213" i="1"/>
  <c r="E214" i="1"/>
  <c r="E215" i="1"/>
  <c r="E216" i="1"/>
  <c r="E217" i="1"/>
  <c r="E218" i="1"/>
  <c r="E219" i="1"/>
  <c r="E10" i="1" l="1"/>
  <c r="E11" i="1"/>
  <c r="E12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3" i="1"/>
  <c r="E34" i="1"/>
  <c r="E35" i="1"/>
  <c r="E36" i="1"/>
  <c r="E38" i="1"/>
  <c r="E39" i="1"/>
  <c r="E40" i="1"/>
  <c r="E43" i="1"/>
  <c r="E45" i="1"/>
  <c r="E46" i="1"/>
  <c r="E47" i="1"/>
  <c r="E48" i="1"/>
  <c r="E49" i="1"/>
  <c r="E50" i="1"/>
  <c r="E51" i="1"/>
  <c r="E52" i="1"/>
  <c r="E53" i="1"/>
  <c r="E54" i="1"/>
  <c r="E58" i="1"/>
  <c r="E59" i="1"/>
  <c r="D56" i="1"/>
  <c r="D17" i="1"/>
  <c r="C17" i="1"/>
  <c r="C13" i="1"/>
  <c r="D9" i="1"/>
  <c r="C56" i="1"/>
  <c r="C42" i="1"/>
  <c r="E42" i="1" s="1"/>
  <c r="C37" i="1"/>
  <c r="E37" i="1" s="1"/>
  <c r="C32" i="1"/>
  <c r="C9" i="1"/>
  <c r="C31" i="1" l="1"/>
  <c r="E31" i="1" s="1"/>
  <c r="E9" i="1"/>
  <c r="E32" i="1"/>
  <c r="E56" i="1"/>
  <c r="E13" i="1"/>
  <c r="C8" i="1"/>
  <c r="C41" i="1" s="1"/>
  <c r="C55" i="1" s="1"/>
  <c r="E17" i="1"/>
  <c r="D8" i="1"/>
  <c r="C92" i="1"/>
  <c r="E92" i="1" s="1"/>
  <c r="C210" i="1"/>
  <c r="E210" i="1" s="1"/>
  <c r="C181" i="1"/>
  <c r="E181" i="1" s="1"/>
  <c r="C146" i="1"/>
  <c r="E146" i="1" s="1"/>
  <c r="C126" i="1"/>
  <c r="E126" i="1" s="1"/>
  <c r="C112" i="1"/>
  <c r="E112" i="1" s="1"/>
  <c r="C104" i="1"/>
  <c r="E104" i="1" s="1"/>
  <c r="C95" i="1"/>
  <c r="E95" i="1" s="1"/>
  <c r="C84" i="1"/>
  <c r="C220" i="1" l="1"/>
  <c r="E220" i="1" s="1"/>
  <c r="E84" i="1"/>
  <c r="D41" i="1"/>
  <c r="E8" i="1"/>
  <c r="D55" i="1" l="1"/>
  <c r="E55" i="1" s="1"/>
  <c r="E41" i="1"/>
</calcChain>
</file>

<file path=xl/sharedStrings.xml><?xml version="1.0" encoding="utf-8"?>
<sst xmlns="http://schemas.openxmlformats.org/spreadsheetml/2006/main" count="300" uniqueCount="238">
  <si>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</si>
  <si>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</si>
  <si>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</si>
  <si>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</si>
  <si>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</si>
  <si>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</si>
  <si>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</si>
  <si>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</si>
  <si>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</si>
  <si>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</si>
  <si>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</si>
  <si>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</si>
  <si>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</si>
  <si>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</si>
  <si>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</si>
  <si>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</si>
  <si>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</si>
  <si>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</si>
  <si>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</si>
  <si>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</si>
  <si>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</si>
  <si>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</si>
  <si>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</si>
  <si>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</si>
  <si>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</si>
  <si>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</si>
  <si>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</si>
  <si>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</si>
  <si>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</si>
  <si>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</si>
  <si>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</si>
  <si>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</si>
  <si>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</si>
  <si>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</si>
  <si>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</si>
  <si>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</si>
  <si>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</si>
  <si>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</si>
  <si>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</si>
  <si>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</si>
  <si>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</si>
  <si>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</si>
  <si>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</si>
  <si>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</si>
  <si>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</si>
  <si>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</si>
  <si>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</si>
  <si>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</si>
  <si>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</si>
  <si>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10</t>
  </si>
  <si>
    <t>tunnus</t>
  </si>
  <si>
    <t>01111</t>
  </si>
  <si>
    <t>01112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</si>
  <si>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</si>
  <si>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</si>
  <si>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</si>
  <si>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</si>
  <si>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</si>
  <si>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</si>
  <si>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</si>
  <si>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</si>
  <si>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Muu soojamajandus</t>
  </si>
  <si>
    <t>04360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</si>
  <si>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</si>
  <si>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</si>
  <si>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</si>
  <si>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</si>
  <si>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</si>
  <si>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</si>
  <si>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</si>
  <si>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</si>
  <si>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05600</t>
  </si>
  <si>
    <t>Muu keskkonnakaitse (sh keskkonnakaitse haldus)</t>
  </si>
  <si>
    <t>06300</t>
  </si>
  <si>
    <t>Elamu- ja kommunaalmajandus</t>
  </si>
  <si>
    <t>06605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</si>
  <si>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</si>
  <si>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</si>
  <si>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</si>
  <si>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</si>
  <si>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</si>
  <si>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</si>
  <si>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</si>
  <si>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</si>
  <si>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</si>
  <si>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</si>
  <si>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</si>
  <si>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</si>
  <si>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</si>
  <si>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</si>
  <si>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</si>
  <si>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</si>
  <si>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</si>
  <si>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</si>
  <si>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</si>
  <si>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</si>
  <si>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</si>
  <si>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</si>
  <si>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09110</t>
  </si>
  <si>
    <t>09212</t>
  </si>
  <si>
    <t>Halliste Põhikool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</si>
  <si>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</si>
  <si>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</si>
  <si>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</si>
  <si>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</si>
  <si>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</si>
  <si>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</si>
  <si>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</si>
  <si>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</si>
  <si>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</si>
  <si>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</si>
  <si>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</si>
  <si>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</si>
  <si>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</si>
  <si>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</si>
  <si>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</si>
  <si>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10900</t>
  </si>
  <si>
    <t>PÕHITEGEVUSE KULUDE JA INVESTEERIMISTEGEVUSE VÄLJAMINEKUTE JAOTUS TEGEVUSALADE JÄRGI</t>
  </si>
  <si>
    <t>01</t>
  </si>
  <si>
    <t>Üldised valitsussektori teenused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</si>
  <si>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</si>
  <si>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</si>
  <si>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</si>
  <si>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</si>
  <si>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</si>
  <si>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</si>
  <si>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</si>
  <si>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</si>
  <si>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</si>
  <si>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</si>
  <si>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</si>
  <si>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</si>
  <si>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</si>
  <si>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</si>
  <si>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</si>
  <si>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</si>
  <si>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</si>
  <si>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</si>
  <si>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</si>
  <si>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Sotsiaalne kaitse</t>
  </si>
  <si>
    <t>Muu sotsiaalne kaitse, sh. sotsiaalse kaitse haldus</t>
  </si>
  <si>
    <t>4,5,6</t>
  </si>
  <si>
    <t>5,6</t>
  </si>
  <si>
    <t xml:space="preserve">08102 </t>
  </si>
  <si>
    <t xml:space="preserve">08201 </t>
  </si>
  <si>
    <t>Abja Spordi- ja Tervisekeskus</t>
  </si>
  <si>
    <t>Mõisaküla Raamatukogu</t>
  </si>
  <si>
    <t>Õisu Raamatukogu</t>
  </si>
  <si>
    <t>Halliste kultuuriüritused</t>
  </si>
  <si>
    <t>Mõisaküla Kool</t>
  </si>
  <si>
    <t xml:space="preserve">Abja Gümnaasium </t>
  </si>
  <si>
    <t>August Kitzbergi nimeline Gümnaasium</t>
  </si>
  <si>
    <t>Muu huviharidus Abja</t>
  </si>
  <si>
    <t>Muu huviharidus Karksi</t>
  </si>
  <si>
    <t>Muu huviharidus Halliste</t>
  </si>
  <si>
    <t>Abja Õpilaskodu</t>
  </si>
  <si>
    <t>09800</t>
  </si>
  <si>
    <t>Muu haridus, sh hariduse haldus</t>
  </si>
  <si>
    <t>Polli Hooldekodu</t>
  </si>
  <si>
    <t>Mõisaküla Hooldekodu</t>
  </si>
  <si>
    <t>10201</t>
  </si>
  <si>
    <t>10400</t>
  </si>
  <si>
    <t>Laste ja noorte sotsiaalhoolekandeasutused</t>
  </si>
  <si>
    <t>Kokku</t>
  </si>
  <si>
    <t>03</t>
  </si>
  <si>
    <t>Avalik kord ja julgeolek</t>
  </si>
  <si>
    <t>03200</t>
  </si>
  <si>
    <t>Päästeteenused Karksi</t>
  </si>
  <si>
    <t>Päästeteenused Mõisaküla</t>
  </si>
  <si>
    <t>06400</t>
  </si>
  <si>
    <t>Abja saun</t>
  </si>
  <si>
    <t>Mõisaküla saun</t>
  </si>
  <si>
    <t>Muu elamu- ja kommunaalmajanduse tegevus Abja</t>
  </si>
  <si>
    <t>Muu elamu- ja kommunaalmajanduse tegevus Mõisaküla</t>
  </si>
  <si>
    <t>Muu elamu- ja kommunaalmajanduse tegevus Halliste</t>
  </si>
  <si>
    <t>Muu elamu- ja kommunaalmajanduse tegevus Karksi</t>
  </si>
  <si>
    <t>Halliste kalmistu</t>
  </si>
  <si>
    <t>Abja kalmistu</t>
  </si>
  <si>
    <t>Karksi-Nuia Noortekeskus</t>
  </si>
  <si>
    <t>Karksi Vallahooldus</t>
  </si>
  <si>
    <t>Saadud tegevustoetused</t>
  </si>
  <si>
    <t>04600</t>
  </si>
  <si>
    <t>Mulgi Kultuuriinstituut</t>
  </si>
  <si>
    <t>Karksi-Nuia Raamatukogu</t>
  </si>
  <si>
    <t>Projekt "500 kodu korda"</t>
  </si>
  <si>
    <t xml:space="preserve">Avalike alade puhastus Abja </t>
  </si>
  <si>
    <t>Avalike alade puhastus Karksi</t>
  </si>
  <si>
    <t>Avalike alade puhastus Halliste</t>
  </si>
  <si>
    <t>Tänavavalgustus</t>
  </si>
  <si>
    <t>Karksi-Nuia saun</t>
  </si>
  <si>
    <t>Perearstikeskus Mõisaküla</t>
  </si>
  <si>
    <t>Ülevallalised sporditoetused ja üritused</t>
  </si>
  <si>
    <t>Seltsid</t>
  </si>
  <si>
    <t>Kohamaksud teistele omavalitsustele üldhariduskoolid</t>
  </si>
  <si>
    <t>Koolitransport</t>
  </si>
  <si>
    <t>Eakate sünnipäevad ja tähtpäevade tähistamine</t>
  </si>
  <si>
    <t>Veevarustus</t>
  </si>
  <si>
    <t>Puhkepargid ja -baasid</t>
  </si>
  <si>
    <t>Huvikoolid- kohamaksud teistele omavalitsustele</t>
  </si>
  <si>
    <t>Hooldekodude kohamaksud</t>
  </si>
  <si>
    <t xml:space="preserve">Osalustasud spordikoolides </t>
  </si>
  <si>
    <t>Postipunktid</t>
  </si>
  <si>
    <t>Halliste jõusaal</t>
  </si>
  <si>
    <t>01600</t>
  </si>
  <si>
    <t>04110</t>
  </si>
  <si>
    <t>Alustava ettevõtte toetus</t>
  </si>
  <si>
    <t>Valimised</t>
  </si>
  <si>
    <t>Koolitoit Abja Gümnaasium</t>
  </si>
  <si>
    <t>Koolitoit A. Kitzbergi nimeline Gümnaasium</t>
  </si>
  <si>
    <t>Koolitoit Halliste Kool</t>
  </si>
  <si>
    <t>Koolitoit Mõisaküla Kool</t>
  </si>
  <si>
    <t>Laenude teenindamine</t>
  </si>
  <si>
    <t>Eelarve summa</t>
  </si>
  <si>
    <t>Vallavolikogu</t>
  </si>
  <si>
    <t>Vallavalitsus</t>
  </si>
  <si>
    <t>Üldmajanduslikud arendusprojektid</t>
  </si>
  <si>
    <t>Avalike alade puhastus Mõisaküla (Mõisaküla linnahooldus)</t>
  </si>
  <si>
    <t xml:space="preserve">Abja-Paluoja Esmatasandi Tervisekeskus </t>
  </si>
  <si>
    <t>Karksi-Nuia Esmatasandi Tervisekeskus</t>
  </si>
  <si>
    <t>Karksi-Nuia Spordikool</t>
  </si>
  <si>
    <t>Halliste Rahvamaja</t>
  </si>
  <si>
    <t>Tuhalaane Külamaja</t>
  </si>
  <si>
    <t>Lilli Külamaja</t>
  </si>
  <si>
    <t>Karksi Külamaja</t>
  </si>
  <si>
    <t>Abja Muuseum</t>
  </si>
  <si>
    <t>Halliste Muuseum</t>
  </si>
  <si>
    <t>Karksi Muuseum</t>
  </si>
  <si>
    <t>Mõisaküla Muuseum</t>
  </si>
  <si>
    <t>Ajaleht Mulgi Sõna</t>
  </si>
  <si>
    <t>Abja Lasteaed</t>
  </si>
  <si>
    <t>Karksi-Nuia Lasteaed</t>
  </si>
  <si>
    <t>Mõisaküla Lasteaed</t>
  </si>
  <si>
    <t>Halliste Lasteaed</t>
  </si>
  <si>
    <t>Õisu Lasteaed</t>
  </si>
  <si>
    <t xml:space="preserve">Lõplik eelarve </t>
  </si>
  <si>
    <t>Antid laenud (-)</t>
  </si>
  <si>
    <t>Lisaeelarve</t>
  </si>
  <si>
    <t>MULGI VALLA 2019 AASTA ESIMENE LISAEELARVE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</si>
</sst>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3.5"/>
      <color theme="1"/>
      <name val="Calibri"/>
      <family val="2"/>
      <charset val="186"/>
      <scheme val="minor"/>
    </font>
    <font>
      <b/>
      <sz val="7.5"/>
      <color theme="1"/>
      <name val="Calibri"/>
      <family val="2"/>
      <charset val="186"/>
      <scheme val="minor"/>
    </font>
    <font>
      <sz val="7.5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10" fillId="0" borderId="0" applyFont="0" applyFill="0" applyBorder="0" applyAlignment="0" applyProtection="0"/>
  </cellStyleXfs>
  <cellXfs count="142">
    <xf numFmtId="0" fontId="0" fillId="0" borderId="0" xfId="0"/>
    <xf numFmtId="0" fontId="7" fillId="0" borderId="0" xfId="0" applyFont="1"/>
    <xf numFmtId="1" fontId="0" fillId="0" borderId="0" xfId="0" applyNumberFormat="1"/>
    <xf numFmtId="0" fontId="9" fillId="0" borderId="0" xfId="2" applyFont="1"/>
    <xf numFmtId="0" fontId="8" fillId="0" borderId="0" xfId="0" applyFont="1"/>
    <xf numFmtId="164" fontId="8" fillId="0" borderId="0" xfId="0" applyNumberFormat="1" applyFont="1"/>
    <xf numFmtId="164" fontId="0" fillId="0" borderId="0" xfId="0" applyNumberFormat="1"/>
    <xf numFmtId="0" fontId="8" fillId="0" borderId="0" xfId="0" quotePrefix="1" applyFont="1"/>
    <xf numFmtId="0" fontId="5" fillId="0" borderId="0" xfId="0" applyFont="1"/>
    <xf numFmtId="0" fontId="6" fillId="0" borderId="0" xfId="0" applyFont="1"/>
    <xf numFmtId="0" fontId="2" fillId="0" borderId="0" xfId="0" applyFont="1"/>
    <xf numFmtId="1" fontId="6" fillId="0" borderId="0" xfId="0" applyNumberFormat="1" applyFont="1"/>
    <xf numFmtId="1" fontId="5" fillId="0" borderId="0" xfId="0" applyNumberFormat="1" applyFont="1"/>
    <xf numFmtId="0" fontId="0" fillId="0" borderId="0" xfId="0" quotePrefix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" fontId="7" fillId="0" borderId="0" xfId="0" applyNumberFormat="1" applyFont="1"/>
    <xf numFmtId="0" fontId="0" fillId="0" borderId="0" xfId="0" applyAlignment="1">
      <alignment horizontal="left" wrapText="1"/>
    </xf>
    <xf numFmtId="1" fontId="6" fillId="0" borderId="0" xfId="0" applyNumberFormat="1" applyFont="1" applyAlignment="1">
      <alignment wrapText="1"/>
    </xf>
    <xf numFmtId="0" fontId="11" fillId="0" borderId="0" xfId="0" applyFont="1"/>
    <xf numFmtId="0" fontId="1" fillId="0" borderId="0" xfId="0" quotePrefix="1" applyFont="1"/>
    <xf numFmtId="0" fontId="1" fillId="0" borderId="0" xfId="0" applyFont="1" applyAlignment="1">
      <alignment horizontal="left"/>
    </xf>
    <xf numFmtId="1" fontId="1" fillId="0" borderId="0" xfId="0" applyNumberFormat="1" applyFont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" fontId="14" fillId="0" borderId="0" xfId="0" applyNumberFormat="1" applyFont="1"/>
    <xf numFmtId="0" fontId="16" fillId="0" borderId="0" xfId="0" applyFont="1"/>
    <xf numFmtId="0" fontId="15" fillId="7" borderId="30" xfId="0" applyFont="1" applyFill="1" applyBorder="1"/>
    <xf numFmtId="0" fontId="17" fillId="7" borderId="31" xfId="2" applyFont="1" applyFill="1" applyBorder="1" applyAlignment="1" applyProtection="1">
      <alignment horizontal="left"/>
      <protection locked="0"/>
    </xf>
    <xf numFmtId="1" fontId="15" fillId="7" borderId="31" xfId="0" applyNumberFormat="1" applyFont="1" applyFill="1" applyBorder="1" applyAlignment="1">
      <alignment wrapText="1"/>
    </xf>
    <xf numFmtId="0" fontId="15" fillId="7" borderId="31" xfId="0" applyFont="1" applyFill="1" applyBorder="1" applyAlignment="1">
      <alignment wrapText="1"/>
    </xf>
    <xf numFmtId="0" fontId="15" fillId="7" borderId="32" xfId="0" applyFont="1" applyFill="1" applyBorder="1"/>
    <xf numFmtId="0" fontId="16" fillId="6" borderId="20" xfId="0" applyFont="1" applyFill="1" applyBorder="1"/>
    <xf numFmtId="0" fontId="17" fillId="2" borderId="8" xfId="2" applyFont="1" applyFill="1" applyBorder="1" applyAlignment="1">
      <alignment horizontal="left"/>
    </xf>
    <xf numFmtId="1" fontId="15" fillId="0" borderId="23" xfId="0" applyNumberFormat="1" applyFont="1" applyBorder="1"/>
    <xf numFmtId="1" fontId="15" fillId="0" borderId="36" xfId="0" applyNumberFormat="1" applyFont="1" applyBorder="1"/>
    <xf numFmtId="1" fontId="15" fillId="0" borderId="34" xfId="0" applyNumberFormat="1" applyFont="1" applyBorder="1"/>
    <xf numFmtId="0" fontId="16" fillId="6" borderId="11" xfId="0" applyFont="1" applyFill="1" applyBorder="1"/>
    <xf numFmtId="0" fontId="17" fillId="2" borderId="2" xfId="1" applyFont="1" applyFill="1" applyBorder="1" applyAlignment="1">
      <alignment horizontal="left"/>
    </xf>
    <xf numFmtId="1" fontId="15" fillId="0" borderId="22" xfId="0" applyNumberFormat="1" applyFont="1" applyBorder="1"/>
    <xf numFmtId="1" fontId="15" fillId="0" borderId="14" xfId="0" applyNumberFormat="1" applyFont="1" applyBorder="1"/>
    <xf numFmtId="1" fontId="16" fillId="0" borderId="22" xfId="0" applyNumberFormat="1" applyFont="1" applyBorder="1"/>
    <xf numFmtId="0" fontId="16" fillId="0" borderId="9" xfId="0" applyFont="1" applyBorder="1"/>
    <xf numFmtId="0" fontId="18" fillId="0" borderId="0" xfId="2" applyFont="1"/>
    <xf numFmtId="1" fontId="16" fillId="0" borderId="10" xfId="3" applyNumberFormat="1" applyFont="1" applyBorder="1"/>
    <xf numFmtId="1" fontId="16" fillId="0" borderId="0" xfId="3" applyNumberFormat="1" applyFont="1" applyBorder="1"/>
    <xf numFmtId="1" fontId="16" fillId="0" borderId="33" xfId="0" applyNumberFormat="1" applyFont="1" applyBorder="1"/>
    <xf numFmtId="0" fontId="17" fillId="6" borderId="2" xfId="2" applyFont="1" applyFill="1" applyBorder="1" applyAlignment="1">
      <alignment horizontal="left"/>
    </xf>
    <xf numFmtId="1" fontId="15" fillId="0" borderId="22" xfId="3" applyNumberFormat="1" applyFont="1" applyBorder="1"/>
    <xf numFmtId="1" fontId="15" fillId="0" borderId="14" xfId="3" applyNumberFormat="1" applyFont="1" applyBorder="1"/>
    <xf numFmtId="0" fontId="17" fillId="2" borderId="2" xfId="2" applyFont="1" applyFill="1" applyBorder="1" applyAlignment="1">
      <alignment horizontal="left"/>
    </xf>
    <xf numFmtId="0" fontId="18" fillId="0" borderId="0" xfId="1" applyFont="1"/>
    <xf numFmtId="1" fontId="16" fillId="0" borderId="10" xfId="0" applyNumberFormat="1" applyFont="1" applyBorder="1"/>
    <xf numFmtId="1" fontId="16" fillId="0" borderId="0" xfId="0" applyNumberFormat="1" applyFont="1" applyBorder="1"/>
    <xf numFmtId="1" fontId="16" fillId="0" borderId="0" xfId="0" applyNumberFormat="1" applyFont="1"/>
    <xf numFmtId="0" fontId="19" fillId="4" borderId="0" xfId="2" applyFont="1" applyFill="1"/>
    <xf numFmtId="0" fontId="20" fillId="4" borderId="0" xfId="0" applyFont="1" applyFill="1"/>
    <xf numFmtId="0" fontId="18" fillId="4" borderId="0" xfId="2" applyFont="1" applyFill="1"/>
    <xf numFmtId="0" fontId="16" fillId="5" borderId="9" xfId="0" applyFont="1" applyFill="1" applyBorder="1"/>
    <xf numFmtId="0" fontId="18" fillId="3" borderId="0" xfId="2" applyFont="1" applyFill="1"/>
    <xf numFmtId="0" fontId="16" fillId="6" borderId="11" xfId="0" applyFont="1" applyFill="1" applyBorder="1" applyAlignment="1">
      <alignment horizontal="right"/>
    </xf>
    <xf numFmtId="0" fontId="17" fillId="2" borderId="1" xfId="2" applyFont="1" applyFill="1" applyBorder="1" applyAlignment="1">
      <alignment horizontal="left"/>
    </xf>
    <xf numFmtId="0" fontId="19" fillId="0" borderId="0" xfId="2" applyFont="1"/>
    <xf numFmtId="0" fontId="16" fillId="6" borderId="13" xfId="0" applyFont="1" applyFill="1" applyBorder="1"/>
    <xf numFmtId="0" fontId="17" fillId="2" borderId="6" xfId="1" applyFont="1" applyFill="1" applyBorder="1" applyAlignment="1">
      <alignment horizontal="left"/>
    </xf>
    <xf numFmtId="0" fontId="16" fillId="6" borderId="14" xfId="0" applyFont="1" applyFill="1" applyBorder="1"/>
    <xf numFmtId="0" fontId="17" fillId="2" borderId="3" xfId="1" applyFont="1" applyFill="1" applyBorder="1" applyAlignment="1">
      <alignment horizontal="left"/>
    </xf>
    <xf numFmtId="0" fontId="18" fillId="0" borderId="0" xfId="1" applyFont="1" applyAlignment="1">
      <alignment horizontal="left"/>
    </xf>
    <xf numFmtId="0" fontId="17" fillId="2" borderId="3" xfId="2" applyFont="1" applyFill="1" applyBorder="1" applyAlignment="1">
      <alignment horizontal="left"/>
    </xf>
    <xf numFmtId="0" fontId="18" fillId="0" borderId="0" xfId="2" applyFont="1" applyAlignment="1">
      <alignment horizontal="left"/>
    </xf>
    <xf numFmtId="0" fontId="16" fillId="6" borderId="15" xfId="0" applyFont="1" applyFill="1" applyBorder="1"/>
    <xf numFmtId="0" fontId="17" fillId="6" borderId="16" xfId="2" applyFont="1" applyFill="1" applyBorder="1" applyAlignment="1">
      <alignment horizontal="left" wrapText="1"/>
    </xf>
    <xf numFmtId="1" fontId="15" fillId="0" borderId="17" xfId="0" applyNumberFormat="1" applyFont="1" applyBorder="1"/>
    <xf numFmtId="1" fontId="15" fillId="0" borderId="35" xfId="0" applyNumberFormat="1" applyFont="1" applyBorder="1"/>
    <xf numFmtId="1" fontId="15" fillId="0" borderId="37" xfId="0" applyNumberFormat="1" applyFont="1" applyBorder="1"/>
    <xf numFmtId="0" fontId="16" fillId="0" borderId="31" xfId="0" applyFont="1" applyBorder="1"/>
    <xf numFmtId="0" fontId="16" fillId="0" borderId="32" xfId="0" applyFont="1" applyBorder="1"/>
    <xf numFmtId="0" fontId="15" fillId="0" borderId="20" xfId="0" applyFont="1" applyBorder="1"/>
    <xf numFmtId="0" fontId="15" fillId="0" borderId="4" xfId="0" applyFont="1" applyBorder="1"/>
    <xf numFmtId="1" fontId="15" fillId="0" borderId="39" xfId="0" applyNumberFormat="1" applyFont="1" applyBorder="1"/>
    <xf numFmtId="1" fontId="15" fillId="0" borderId="8" xfId="0" applyNumberFormat="1" applyFont="1" applyBorder="1"/>
    <xf numFmtId="1" fontId="16" fillId="0" borderId="34" xfId="0" applyNumberFormat="1" applyFont="1" applyBorder="1"/>
    <xf numFmtId="0" fontId="16" fillId="0" borderId="18" xfId="0" applyFont="1" applyBorder="1"/>
    <xf numFmtId="1" fontId="16" fillId="0" borderId="25" xfId="0" applyNumberFormat="1" applyFont="1" applyBorder="1"/>
    <xf numFmtId="1" fontId="16" fillId="0" borderId="5" xfId="0" applyNumberFormat="1" applyFont="1" applyBorder="1"/>
    <xf numFmtId="0" fontId="16" fillId="0" borderId="19" xfId="0" applyFont="1" applyBorder="1"/>
    <xf numFmtId="0" fontId="16" fillId="0" borderId="19" xfId="0" quotePrefix="1" applyFont="1" applyBorder="1"/>
    <xf numFmtId="0" fontId="16" fillId="0" borderId="5" xfId="0" applyFont="1" applyBorder="1"/>
    <xf numFmtId="1" fontId="16" fillId="0" borderId="23" xfId="0" applyNumberFormat="1" applyFont="1" applyBorder="1"/>
    <xf numFmtId="0" fontId="15" fillId="0" borderId="11" xfId="0" quotePrefix="1" applyFont="1" applyBorder="1"/>
    <xf numFmtId="0" fontId="17" fillId="0" borderId="1" xfId="2" applyFont="1" applyBorder="1"/>
    <xf numFmtId="1" fontId="17" fillId="0" borderId="12" xfId="0" applyNumberFormat="1" applyFont="1" applyBorder="1"/>
    <xf numFmtId="1" fontId="17" fillId="0" borderId="2" xfId="0" applyNumberFormat="1" applyFont="1" applyBorder="1"/>
    <xf numFmtId="0" fontId="16" fillId="0" borderId="20" xfId="0" quotePrefix="1" applyFont="1" applyBorder="1"/>
    <xf numFmtId="0" fontId="16" fillId="0" borderId="8" xfId="0" applyFont="1" applyBorder="1"/>
    <xf numFmtId="0" fontId="15" fillId="0" borderId="11" xfId="0" applyFont="1" applyBorder="1"/>
    <xf numFmtId="0" fontId="15" fillId="0" borderId="2" xfId="0" applyFont="1" applyBorder="1" applyAlignment="1">
      <alignment horizontal="left"/>
    </xf>
    <xf numFmtId="1" fontId="15" fillId="0" borderId="12" xfId="0" applyNumberFormat="1" applyFont="1" applyBorder="1"/>
    <xf numFmtId="1" fontId="15" fillId="0" borderId="2" xfId="0" applyNumberFormat="1" applyFont="1" applyBorder="1"/>
    <xf numFmtId="0" fontId="16" fillId="0" borderId="9" xfId="0" quotePrefix="1" applyFont="1" applyBorder="1"/>
    <xf numFmtId="0" fontId="16" fillId="0" borderId="7" xfId="0" applyFont="1" applyBorder="1" applyAlignment="1">
      <alignment horizontal="left"/>
    </xf>
    <xf numFmtId="1" fontId="16" fillId="0" borderId="23" xfId="0" applyNumberFormat="1" applyFont="1" applyFill="1" applyBorder="1"/>
    <xf numFmtId="0" fontId="15" fillId="0" borderId="1" xfId="0" applyFont="1" applyBorder="1"/>
    <xf numFmtId="1" fontId="16" fillId="0" borderId="33" xfId="0" applyNumberFormat="1" applyFont="1" applyFill="1" applyBorder="1"/>
    <xf numFmtId="0" fontId="16" fillId="0" borderId="5" xfId="0" applyFont="1" applyBorder="1" applyAlignment="1">
      <alignment horizontal="left"/>
    </xf>
    <xf numFmtId="0" fontId="16" fillId="0" borderId="27" xfId="0" quotePrefix="1" applyFont="1" applyBorder="1"/>
    <xf numFmtId="0" fontId="16" fillId="0" borderId="28" xfId="0" applyFont="1" applyBorder="1"/>
    <xf numFmtId="1" fontId="16" fillId="0" borderId="29" xfId="0" applyNumberFormat="1" applyFont="1" applyBorder="1"/>
    <xf numFmtId="1" fontId="16" fillId="0" borderId="28" xfId="0" applyNumberFormat="1" applyFont="1" applyBorder="1"/>
    <xf numFmtId="1" fontId="16" fillId="0" borderId="38" xfId="0" applyNumberFormat="1" applyFont="1" applyBorder="1"/>
    <xf numFmtId="0" fontId="15" fillId="0" borderId="2" xfId="0" applyFont="1" applyBorder="1"/>
    <xf numFmtId="0" fontId="16" fillId="0" borderId="20" xfId="0" applyFont="1" applyBorder="1"/>
    <xf numFmtId="0" fontId="18" fillId="0" borderId="0" xfId="0" applyFont="1"/>
    <xf numFmtId="0" fontId="16" fillId="0" borderId="26" xfId="0" applyFont="1" applyBorder="1"/>
    <xf numFmtId="0" fontId="16" fillId="0" borderId="4" xfId="0" applyFont="1" applyBorder="1"/>
    <xf numFmtId="1" fontId="15" fillId="0" borderId="17" xfId="0" applyNumberFormat="1" applyFont="1" applyBorder="1" applyAlignment="1">
      <alignment wrapText="1"/>
    </xf>
    <xf numFmtId="0" fontId="17" fillId="6" borderId="2" xfId="1" applyFont="1" applyFill="1" applyBorder="1"/>
    <xf numFmtId="1" fontId="15" fillId="0" borderId="24" xfId="3" applyNumberFormat="1" applyFont="1" applyBorder="1"/>
    <xf numFmtId="1" fontId="15" fillId="0" borderId="13" xfId="3" applyNumberFormat="1" applyFont="1" applyBorder="1"/>
    <xf numFmtId="0" fontId="18" fillId="0" borderId="0" xfId="2" applyFont="1" applyFill="1" applyBorder="1" applyAlignment="1">
      <alignment horizontal="left"/>
    </xf>
    <xf numFmtId="0" fontId="15" fillId="0" borderId="30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6" fillId="0" borderId="0" xfId="0" applyFont="1" applyFill="1"/>
    <xf numFmtId="1" fontId="16" fillId="0" borderId="0" xfId="0" applyNumberFormat="1" applyFont="1" applyFill="1"/>
    <xf numFmtId="0" fontId="18" fillId="0" borderId="0" xfId="2" applyFont="1" applyFill="1"/>
    <xf numFmtId="0" fontId="15" fillId="0" borderId="40" xfId="0" applyFont="1" applyBorder="1"/>
    <xf numFmtId="0" fontId="16" fillId="0" borderId="0" xfId="0" applyFont="1" applyBorder="1"/>
    <xf numFmtId="0" fontId="16" fillId="0" borderId="27" xfId="0" applyFont="1" applyBorder="1"/>
    <xf numFmtId="1" fontId="16" fillId="0" borderId="26" xfId="0" applyNumberFormat="1" applyFont="1" applyBorder="1"/>
    <xf numFmtId="0" fontId="16" fillId="0" borderId="0" xfId="0" quotePrefix="1" applyFont="1" applyBorder="1"/>
    <xf numFmtId="0" fontId="16" fillId="0" borderId="26" xfId="0" quotePrefix="1" applyFont="1" applyBorder="1"/>
  </cellXfs>
  <cellStyles count="4">
    <cellStyle name="Normaallaad" xfId="0" builtinId="0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G220"/>
  <sheetViews>
    <sheetView tabSelected="1" zoomScaleNormal="100" workbookViewId="0">
      <selection activeCell="A135" sqref="A135:XFD135"/>
    </sheetView>
  </sheetViews>
  <sheetFormatPr defaultColWidth="15.28515625" defaultRowHeight="15.75" x14ac:dyDescent="0.25"/>
  <cols>
    <col min="1" max="1" width="15.28515625" style="30"/>
    <col min="2" max="2" width="65.42578125" style="30" customWidth="1"/>
    <col min="3" max="3" width="12.28515625" style="30" customWidth="1"/>
    <col min="4" max="4" width="11.140625" style="30" customWidth="1"/>
    <col min="5" max="5" width="11.7109375" style="30" customWidth="1"/>
    <col min="6" max="16384" width="15.28515625" style="30"/>
  </cols>
  <sheetData>
    <row r="5" spans="1:5" x14ac:dyDescent="0.25">
      <c r="A5" s="128" t="s">
        <v>237</v>
      </c>
      <c r="B5" s="128"/>
    </row>
    <row r="6" spans="1:5" ht="16.5" thickBot="1" x14ac:dyDescent="0.3"/>
    <row r="7" spans="1:5" ht="36" customHeight="1" thickBot="1" x14ac:dyDescent="0.3">
      <c r="A7" s="31" t="s">
        <v>50</v>
      </c>
      <c r="B7" s="32" t="s">
        <v>0</v>
      </c>
      <c r="C7" s="33" t="s">
        <v>212</v>
      </c>
      <c r="D7" s="34" t="s">
        <v>234</v>
      </c>
      <c r="E7" s="35" t="s">
        <v>236</v>
      </c>
    </row>
    <row r="8" spans="1:5" x14ac:dyDescent="0.25">
      <c r="A8" s="36">
        <v>3</v>
      </c>
      <c r="B8" s="37" t="s">
        <v>1</v>
      </c>
      <c r="C8" s="38">
        <f>C9+C12+C13+C17+C20</f>
        <v>11137902</v>
      </c>
      <c r="D8" s="39">
        <f>D9+D12+D13+D17+D20</f>
        <v>11371106</v>
      </c>
      <c r="E8" s="40">
        <f>D8-C8</f>
        <v>233204</v>
      </c>
    </row>
    <row r="9" spans="1:5" x14ac:dyDescent="0.25">
      <c r="A9" s="41">
        <v>30</v>
      </c>
      <c r="B9" s="42" t="s">
        <v>2</v>
      </c>
      <c r="C9" s="43">
        <f>C10+C11</f>
        <v>5312550</v>
      </c>
      <c r="D9" s="44">
        <f>D10+D11</f>
        <v>5372550</v>
      </c>
      <c r="E9" s="43">
        <f t="shared" ref="E9:E59" si="0">D9-C9</f>
        <v>60000</v>
      </c>
    </row>
    <row r="10" spans="1:5" x14ac:dyDescent="0.25">
      <c r="A10" s="46">
        <v>3000</v>
      </c>
      <c r="B10" s="47" t="s">
        <v>3</v>
      </c>
      <c r="C10" s="48">
        <v>4870000</v>
      </c>
      <c r="D10" s="49">
        <v>4930000</v>
      </c>
      <c r="E10" s="50">
        <f t="shared" si="0"/>
        <v>60000</v>
      </c>
    </row>
    <row r="11" spans="1:5" x14ac:dyDescent="0.25">
      <c r="A11" s="46">
        <v>3030</v>
      </c>
      <c r="B11" s="47" t="s">
        <v>4</v>
      </c>
      <c r="C11" s="48">
        <v>442550</v>
      </c>
      <c r="D11" s="49">
        <v>442550</v>
      </c>
      <c r="E11" s="50">
        <f t="shared" si="0"/>
        <v>0</v>
      </c>
    </row>
    <row r="12" spans="1:5" x14ac:dyDescent="0.25">
      <c r="A12" s="41">
        <v>32</v>
      </c>
      <c r="B12" s="51" t="s">
        <v>5</v>
      </c>
      <c r="C12" s="52">
        <v>1317342</v>
      </c>
      <c r="D12" s="53">
        <v>1368920</v>
      </c>
      <c r="E12" s="43">
        <f t="shared" si="0"/>
        <v>51578</v>
      </c>
    </row>
    <row r="13" spans="1:5" x14ac:dyDescent="0.25">
      <c r="A13" s="41">
        <v>352</v>
      </c>
      <c r="B13" s="54" t="s">
        <v>6</v>
      </c>
      <c r="C13" s="43">
        <f>C14+C15+C16</f>
        <v>4374327</v>
      </c>
      <c r="D13" s="44">
        <f>D14+D15+D16</f>
        <v>4409926</v>
      </c>
      <c r="E13" s="43">
        <f t="shared" si="0"/>
        <v>35599</v>
      </c>
    </row>
    <row r="14" spans="1:5" x14ac:dyDescent="0.25">
      <c r="A14" s="46"/>
      <c r="B14" s="47" t="s">
        <v>7</v>
      </c>
      <c r="C14" s="48">
        <v>1366122</v>
      </c>
      <c r="D14" s="49">
        <v>1366122</v>
      </c>
      <c r="E14" s="50">
        <f t="shared" si="0"/>
        <v>0</v>
      </c>
    </row>
    <row r="15" spans="1:5" x14ac:dyDescent="0.25">
      <c r="A15" s="46"/>
      <c r="B15" s="55" t="s">
        <v>8</v>
      </c>
      <c r="C15" s="48">
        <v>3008205</v>
      </c>
      <c r="D15" s="49">
        <v>3032813</v>
      </c>
      <c r="E15" s="50">
        <f t="shared" si="0"/>
        <v>24608</v>
      </c>
    </row>
    <row r="16" spans="1:5" x14ac:dyDescent="0.25">
      <c r="A16" s="46"/>
      <c r="B16" s="55" t="s">
        <v>180</v>
      </c>
      <c r="C16" s="56"/>
      <c r="D16" s="57">
        <v>10991</v>
      </c>
      <c r="E16" s="50">
        <f t="shared" si="0"/>
        <v>10991</v>
      </c>
    </row>
    <row r="17" spans="1:5" x14ac:dyDescent="0.25">
      <c r="A17" s="41">
        <v>350</v>
      </c>
      <c r="B17" s="120" t="s">
        <v>9</v>
      </c>
      <c r="C17" s="43">
        <f>C18</f>
        <v>97683</v>
      </c>
      <c r="D17" s="44">
        <f>D18</f>
        <v>183710</v>
      </c>
      <c r="E17" s="43">
        <f t="shared" si="0"/>
        <v>86027</v>
      </c>
    </row>
    <row r="18" spans="1:5" x14ac:dyDescent="0.25">
      <c r="A18" s="46"/>
      <c r="B18" s="55" t="s">
        <v>10</v>
      </c>
      <c r="C18" s="56">
        <v>97683</v>
      </c>
      <c r="D18" s="57">
        <v>183710</v>
      </c>
      <c r="E18" s="45">
        <f t="shared" si="0"/>
        <v>86027</v>
      </c>
    </row>
    <row r="19" spans="1:5" ht="12" hidden="1" customHeight="1" x14ac:dyDescent="0.25">
      <c r="A19" s="46"/>
      <c r="B19" s="55" t="s">
        <v>11</v>
      </c>
      <c r="C19" s="48"/>
      <c r="D19" s="49"/>
      <c r="E19" s="45">
        <f t="shared" si="0"/>
        <v>0</v>
      </c>
    </row>
    <row r="20" spans="1:5" ht="13.9" customHeight="1" x14ac:dyDescent="0.25">
      <c r="A20" s="41">
        <v>38</v>
      </c>
      <c r="B20" s="54" t="s">
        <v>12</v>
      </c>
      <c r="C20" s="121">
        <v>36000</v>
      </c>
      <c r="D20" s="122">
        <v>36000</v>
      </c>
      <c r="E20" s="43">
        <f t="shared" si="0"/>
        <v>0</v>
      </c>
    </row>
    <row r="21" spans="1:5" ht="0.6" hidden="1" customHeight="1" x14ac:dyDescent="0.25">
      <c r="A21" s="46"/>
      <c r="B21" s="59" t="s">
        <v>13</v>
      </c>
      <c r="C21" s="56"/>
      <c r="D21" s="57"/>
      <c r="E21" s="45">
        <f t="shared" si="0"/>
        <v>0</v>
      </c>
    </row>
    <row r="22" spans="1:5" ht="15" hidden="1" customHeight="1" x14ac:dyDescent="0.25">
      <c r="A22" s="46"/>
      <c r="B22" s="59" t="s">
        <v>14</v>
      </c>
      <c r="C22" s="56"/>
      <c r="D22" s="57"/>
      <c r="E22" s="45">
        <f t="shared" si="0"/>
        <v>0</v>
      </c>
    </row>
    <row r="23" spans="1:5" ht="15" hidden="1" customHeight="1" x14ac:dyDescent="0.25">
      <c r="A23" s="46"/>
      <c r="B23" s="60" t="s">
        <v>15</v>
      </c>
      <c r="C23" s="56"/>
      <c r="D23" s="57"/>
      <c r="E23" s="45">
        <f t="shared" si="0"/>
        <v>0</v>
      </c>
    </row>
    <row r="24" spans="1:5" ht="15" hidden="1" customHeight="1" x14ac:dyDescent="0.25">
      <c r="A24" s="46"/>
      <c r="B24" s="61" t="s">
        <v>16</v>
      </c>
      <c r="C24" s="56"/>
      <c r="D24" s="57"/>
      <c r="E24" s="45">
        <f t="shared" si="0"/>
        <v>0</v>
      </c>
    </row>
    <row r="25" spans="1:5" ht="15" hidden="1" customHeight="1" x14ac:dyDescent="0.25">
      <c r="A25" s="46"/>
      <c r="B25" s="61" t="s">
        <v>17</v>
      </c>
      <c r="C25" s="56"/>
      <c r="D25" s="57"/>
      <c r="E25" s="45">
        <f t="shared" si="0"/>
        <v>0</v>
      </c>
    </row>
    <row r="26" spans="1:5" ht="15" hidden="1" customHeight="1" x14ac:dyDescent="0.25">
      <c r="A26" s="62"/>
      <c r="B26" s="63" t="s">
        <v>12</v>
      </c>
      <c r="C26" s="56"/>
      <c r="D26" s="57"/>
      <c r="E26" s="45">
        <f t="shared" si="0"/>
        <v>0</v>
      </c>
    </row>
    <row r="27" spans="1:5" ht="15" hidden="1" customHeight="1" x14ac:dyDescent="0.25">
      <c r="A27" s="46"/>
      <c r="B27" s="47" t="s">
        <v>18</v>
      </c>
      <c r="C27" s="56"/>
      <c r="D27" s="57"/>
      <c r="E27" s="45">
        <f t="shared" si="0"/>
        <v>0</v>
      </c>
    </row>
    <row r="28" spans="1:5" ht="15" hidden="1" customHeight="1" x14ac:dyDescent="0.25">
      <c r="A28" s="46"/>
      <c r="B28" s="47" t="s">
        <v>19</v>
      </c>
      <c r="C28" s="56"/>
      <c r="D28" s="57"/>
      <c r="E28" s="45">
        <f t="shared" si="0"/>
        <v>0</v>
      </c>
    </row>
    <row r="29" spans="1:5" ht="15" hidden="1" customHeight="1" x14ac:dyDescent="0.25">
      <c r="A29" s="46"/>
      <c r="B29" s="47" t="s">
        <v>20</v>
      </c>
      <c r="C29" s="56"/>
      <c r="D29" s="57"/>
      <c r="E29" s="45">
        <f t="shared" si="0"/>
        <v>0</v>
      </c>
    </row>
    <row r="30" spans="1:5" ht="0.6" customHeight="1" x14ac:dyDescent="0.25">
      <c r="A30" s="46"/>
      <c r="B30" s="47" t="s">
        <v>21</v>
      </c>
      <c r="C30" s="56"/>
      <c r="D30" s="57"/>
      <c r="E30" s="45">
        <f t="shared" si="0"/>
        <v>0</v>
      </c>
    </row>
    <row r="31" spans="1:5" x14ac:dyDescent="0.25">
      <c r="A31" s="64" t="s">
        <v>141</v>
      </c>
      <c r="B31" s="65" t="s">
        <v>22</v>
      </c>
      <c r="C31" s="43">
        <f>C32+C37</f>
        <v>10851694</v>
      </c>
      <c r="D31" s="44">
        <f>D32+D37</f>
        <v>11017519</v>
      </c>
      <c r="E31" s="43">
        <f t="shared" si="0"/>
        <v>165825</v>
      </c>
    </row>
    <row r="32" spans="1:5" x14ac:dyDescent="0.25">
      <c r="A32" s="41">
        <v>4</v>
      </c>
      <c r="B32" s="65" t="s">
        <v>23</v>
      </c>
      <c r="C32" s="43">
        <f>C34+C35</f>
        <v>694501</v>
      </c>
      <c r="D32" s="44">
        <f>D34+D35</f>
        <v>678701</v>
      </c>
      <c r="E32" s="43">
        <f t="shared" si="0"/>
        <v>-15800</v>
      </c>
    </row>
    <row r="33" spans="1:7" ht="15" hidden="1" customHeight="1" x14ac:dyDescent="0.25">
      <c r="A33" s="46"/>
      <c r="B33" s="47" t="s">
        <v>24</v>
      </c>
      <c r="C33" s="56"/>
      <c r="D33" s="57"/>
      <c r="E33" s="50">
        <f t="shared" si="0"/>
        <v>0</v>
      </c>
    </row>
    <row r="34" spans="1:7" x14ac:dyDescent="0.25">
      <c r="A34" s="46">
        <v>41</v>
      </c>
      <c r="B34" s="66" t="s">
        <v>25</v>
      </c>
      <c r="C34" s="56">
        <v>384497</v>
      </c>
      <c r="D34" s="57">
        <v>374997</v>
      </c>
      <c r="E34" s="50">
        <f t="shared" si="0"/>
        <v>-9500</v>
      </c>
    </row>
    <row r="35" spans="1:7" x14ac:dyDescent="0.25">
      <c r="A35" s="46">
        <v>45</v>
      </c>
      <c r="B35" s="47" t="s">
        <v>26</v>
      </c>
      <c r="C35" s="56">
        <v>310004</v>
      </c>
      <c r="D35" s="57">
        <v>303704</v>
      </c>
      <c r="E35" s="50">
        <f t="shared" si="0"/>
        <v>-6300</v>
      </c>
    </row>
    <row r="36" spans="1:7" ht="0.6" customHeight="1" x14ac:dyDescent="0.25">
      <c r="A36" s="46"/>
      <c r="B36" s="66" t="s">
        <v>11</v>
      </c>
      <c r="C36" s="56"/>
      <c r="D36" s="57"/>
      <c r="E36" s="50">
        <f t="shared" si="0"/>
        <v>0</v>
      </c>
    </row>
    <row r="37" spans="1:7" x14ac:dyDescent="0.25">
      <c r="A37" s="64" t="s">
        <v>142</v>
      </c>
      <c r="B37" s="65" t="s">
        <v>27</v>
      </c>
      <c r="C37" s="43">
        <f>C38+C39+C40</f>
        <v>10157193</v>
      </c>
      <c r="D37" s="44">
        <f>D38+D39+D40</f>
        <v>10338818</v>
      </c>
      <c r="E37" s="43">
        <f t="shared" si="0"/>
        <v>181625</v>
      </c>
    </row>
    <row r="38" spans="1:7" x14ac:dyDescent="0.25">
      <c r="A38" s="46">
        <v>50</v>
      </c>
      <c r="B38" s="47" t="s">
        <v>28</v>
      </c>
      <c r="C38" s="48">
        <v>6060713</v>
      </c>
      <c r="D38" s="49">
        <v>6082803</v>
      </c>
      <c r="E38" s="50">
        <f t="shared" si="0"/>
        <v>22090</v>
      </c>
    </row>
    <row r="39" spans="1:7" x14ac:dyDescent="0.25">
      <c r="A39" s="46">
        <v>55</v>
      </c>
      <c r="B39" s="47" t="s">
        <v>29</v>
      </c>
      <c r="C39" s="48">
        <v>4060980</v>
      </c>
      <c r="D39" s="49">
        <v>4255515</v>
      </c>
      <c r="E39" s="50">
        <f t="shared" si="0"/>
        <v>194535</v>
      </c>
    </row>
    <row r="40" spans="1:7" x14ac:dyDescent="0.25">
      <c r="A40" s="46">
        <v>60</v>
      </c>
      <c r="B40" s="47" t="s">
        <v>30</v>
      </c>
      <c r="C40" s="48">
        <v>35500</v>
      </c>
      <c r="D40" s="49">
        <v>500</v>
      </c>
      <c r="E40" s="50">
        <f t="shared" si="0"/>
        <v>-35000</v>
      </c>
    </row>
    <row r="41" spans="1:7" x14ac:dyDescent="0.25">
      <c r="A41" s="67"/>
      <c r="B41" s="68" t="s">
        <v>31</v>
      </c>
      <c r="C41" s="43">
        <f>C8-C31</f>
        <v>286208</v>
      </c>
      <c r="D41" s="44">
        <f>D8-D31</f>
        <v>353587</v>
      </c>
      <c r="E41" s="43">
        <f t="shared" si="0"/>
        <v>67379</v>
      </c>
    </row>
    <row r="42" spans="1:7" x14ac:dyDescent="0.25">
      <c r="A42" s="69"/>
      <c r="B42" s="70" t="s">
        <v>32</v>
      </c>
      <c r="C42" s="43">
        <f>C43-C44+C46-C47-C54</f>
        <v>-259511</v>
      </c>
      <c r="D42" s="43">
        <f>D43-D44-D45+D46-D47-D54</f>
        <v>-658190</v>
      </c>
      <c r="E42" s="43">
        <f>D42-C42</f>
        <v>-398679</v>
      </c>
    </row>
    <row r="43" spans="1:7" x14ac:dyDescent="0.25">
      <c r="A43" s="46">
        <v>38</v>
      </c>
      <c r="B43" s="47" t="s">
        <v>33</v>
      </c>
      <c r="C43" s="56">
        <v>266700</v>
      </c>
      <c r="D43" s="57">
        <v>33400</v>
      </c>
      <c r="E43" s="50">
        <f t="shared" si="0"/>
        <v>-233300</v>
      </c>
    </row>
    <row r="44" spans="1:7" x14ac:dyDescent="0.25">
      <c r="A44" s="46">
        <v>15</v>
      </c>
      <c r="B44" s="47" t="s">
        <v>34</v>
      </c>
      <c r="C44" s="56">
        <v>1388056</v>
      </c>
      <c r="D44" s="57">
        <v>1612232</v>
      </c>
      <c r="E44" s="50">
        <f t="shared" si="0"/>
        <v>224176</v>
      </c>
    </row>
    <row r="45" spans="1:7" x14ac:dyDescent="0.25">
      <c r="A45" s="46">
        <v>153</v>
      </c>
      <c r="B45" s="47" t="s">
        <v>235</v>
      </c>
      <c r="C45" s="56"/>
      <c r="D45" s="57">
        <v>60000</v>
      </c>
      <c r="E45" s="50">
        <f t="shared" si="0"/>
        <v>60000</v>
      </c>
    </row>
    <row r="46" spans="1:7" x14ac:dyDescent="0.25">
      <c r="A46" s="46">
        <v>3502</v>
      </c>
      <c r="B46" s="47" t="s">
        <v>35</v>
      </c>
      <c r="C46" s="56">
        <v>1076893</v>
      </c>
      <c r="D46" s="57">
        <v>1199419</v>
      </c>
      <c r="E46" s="50">
        <f t="shared" si="0"/>
        <v>122526</v>
      </c>
    </row>
    <row r="47" spans="1:7" ht="14.45" customHeight="1" x14ac:dyDescent="0.25">
      <c r="A47" s="46">
        <v>4502</v>
      </c>
      <c r="B47" s="47" t="s">
        <v>36</v>
      </c>
      <c r="C47" s="56">
        <v>131132</v>
      </c>
      <c r="D47" s="57">
        <v>143382</v>
      </c>
      <c r="E47" s="50">
        <f t="shared" si="0"/>
        <v>12250</v>
      </c>
    </row>
    <row r="48" spans="1:7" ht="19.899999999999999" hidden="1" customHeight="1" x14ac:dyDescent="0.25">
      <c r="A48" s="46"/>
      <c r="B48" s="47" t="s">
        <v>37</v>
      </c>
      <c r="C48" s="56"/>
      <c r="D48" s="57"/>
      <c r="E48" s="50">
        <f t="shared" si="0"/>
        <v>0</v>
      </c>
      <c r="F48" s="58"/>
      <c r="G48" s="58"/>
    </row>
    <row r="49" spans="1:5" ht="19.899999999999999" hidden="1" customHeight="1" x14ac:dyDescent="0.25">
      <c r="A49" s="46"/>
      <c r="B49" s="47" t="s">
        <v>38</v>
      </c>
      <c r="C49" s="56"/>
      <c r="D49" s="57"/>
      <c r="E49" s="50">
        <f t="shared" si="0"/>
        <v>0</v>
      </c>
    </row>
    <row r="50" spans="1:5" ht="19.899999999999999" hidden="1" customHeight="1" x14ac:dyDescent="0.25">
      <c r="A50" s="46"/>
      <c r="B50" s="71" t="s">
        <v>39</v>
      </c>
      <c r="C50" s="56"/>
      <c r="D50" s="57"/>
      <c r="E50" s="50">
        <f t="shared" si="0"/>
        <v>0</v>
      </c>
    </row>
    <row r="51" spans="1:5" ht="19.899999999999999" hidden="1" customHeight="1" x14ac:dyDescent="0.25">
      <c r="A51" s="46"/>
      <c r="B51" s="71" t="s">
        <v>40</v>
      </c>
      <c r="C51" s="56"/>
      <c r="D51" s="57"/>
      <c r="E51" s="50">
        <f t="shared" si="0"/>
        <v>0</v>
      </c>
    </row>
    <row r="52" spans="1:5" ht="19.899999999999999" hidden="1" customHeight="1" x14ac:dyDescent="0.25">
      <c r="A52" s="46"/>
      <c r="B52" s="71" t="s">
        <v>41</v>
      </c>
      <c r="C52" s="56"/>
      <c r="D52" s="57"/>
      <c r="E52" s="50">
        <f t="shared" si="0"/>
        <v>0</v>
      </c>
    </row>
    <row r="53" spans="1:5" ht="19.899999999999999" hidden="1" customHeight="1" x14ac:dyDescent="0.25">
      <c r="A53" s="46"/>
      <c r="B53" s="47" t="s">
        <v>42</v>
      </c>
      <c r="C53" s="56"/>
      <c r="D53" s="57"/>
      <c r="E53" s="50">
        <f t="shared" si="0"/>
        <v>0</v>
      </c>
    </row>
    <row r="54" spans="1:5" ht="19.899999999999999" customHeight="1" x14ac:dyDescent="0.25">
      <c r="A54" s="46">
        <v>65</v>
      </c>
      <c r="B54" s="47" t="s">
        <v>43</v>
      </c>
      <c r="C54" s="56">
        <v>83916</v>
      </c>
      <c r="D54" s="57">
        <v>75395</v>
      </c>
      <c r="E54" s="50">
        <f t="shared" si="0"/>
        <v>-8521</v>
      </c>
    </row>
    <row r="55" spans="1:5" ht="19.899999999999999" customHeight="1" x14ac:dyDescent="0.25">
      <c r="A55" s="69"/>
      <c r="B55" s="72" t="s">
        <v>44</v>
      </c>
      <c r="C55" s="43">
        <f>C41+C42</f>
        <v>26697</v>
      </c>
      <c r="D55" s="44">
        <f>D41+D42</f>
        <v>-304603</v>
      </c>
      <c r="E55" s="43">
        <f t="shared" si="0"/>
        <v>-331300</v>
      </c>
    </row>
    <row r="56" spans="1:5" x14ac:dyDescent="0.25">
      <c r="A56" s="69"/>
      <c r="B56" s="70" t="s">
        <v>45</v>
      </c>
      <c r="C56" s="43">
        <f>C57-C58</f>
        <v>-682133</v>
      </c>
      <c r="D56" s="44">
        <f>D57-D58</f>
        <v>-350833</v>
      </c>
      <c r="E56" s="43">
        <f t="shared" si="0"/>
        <v>331300</v>
      </c>
    </row>
    <row r="57" spans="1:5" x14ac:dyDescent="0.25">
      <c r="A57" s="46"/>
      <c r="B57" s="73" t="s">
        <v>46</v>
      </c>
      <c r="C57" s="56">
        <v>28388</v>
      </c>
      <c r="D57" s="57">
        <v>359688</v>
      </c>
      <c r="E57" s="107">
        <f>D57-C57</f>
        <v>331300</v>
      </c>
    </row>
    <row r="58" spans="1:5" x14ac:dyDescent="0.25">
      <c r="A58" s="46"/>
      <c r="B58" s="73" t="s">
        <v>47</v>
      </c>
      <c r="C58" s="56">
        <v>710521</v>
      </c>
      <c r="D58" s="57">
        <v>710521</v>
      </c>
      <c r="E58" s="50">
        <f t="shared" si="0"/>
        <v>0</v>
      </c>
    </row>
    <row r="59" spans="1:5" ht="32.25" thickBot="1" x14ac:dyDescent="0.3">
      <c r="A59" s="74"/>
      <c r="B59" s="75" t="s">
        <v>48</v>
      </c>
      <c r="C59" s="76">
        <v>-655436</v>
      </c>
      <c r="D59" s="77">
        <v>-655436</v>
      </c>
      <c r="E59" s="78">
        <f t="shared" si="0"/>
        <v>0</v>
      </c>
    </row>
    <row r="61" spans="1:5" x14ac:dyDescent="0.25">
      <c r="B61" s="133"/>
      <c r="C61" s="134"/>
      <c r="D61" s="134"/>
      <c r="E61" s="134"/>
    </row>
    <row r="62" spans="1:5" x14ac:dyDescent="0.25">
      <c r="B62" s="133"/>
      <c r="C62" s="133"/>
      <c r="D62" s="134"/>
      <c r="E62" s="133"/>
    </row>
    <row r="63" spans="1:5" x14ac:dyDescent="0.25">
      <c r="B63" s="133"/>
      <c r="C63" s="133"/>
      <c r="D63" s="134"/>
      <c r="E63" s="133"/>
    </row>
    <row r="64" spans="1:5" x14ac:dyDescent="0.25">
      <c r="B64" s="133"/>
      <c r="C64" s="133"/>
      <c r="D64" s="133"/>
      <c r="E64" s="133"/>
    </row>
    <row r="65" spans="2:5" x14ac:dyDescent="0.25">
      <c r="B65" s="123"/>
      <c r="C65" s="133"/>
      <c r="D65" s="133"/>
      <c r="E65" s="133"/>
    </row>
    <row r="66" spans="2:5" x14ac:dyDescent="0.25">
      <c r="B66" s="133"/>
      <c r="C66" s="133"/>
      <c r="D66" s="133"/>
      <c r="E66" s="133"/>
    </row>
    <row r="67" spans="2:5" x14ac:dyDescent="0.25">
      <c r="B67" s="133"/>
      <c r="C67" s="133"/>
      <c r="D67" s="133"/>
      <c r="E67" s="133"/>
    </row>
    <row r="68" spans="2:5" x14ac:dyDescent="0.25">
      <c r="B68" s="133"/>
      <c r="C68" s="133"/>
      <c r="D68" s="133"/>
      <c r="E68" s="133"/>
    </row>
    <row r="69" spans="2:5" x14ac:dyDescent="0.25">
      <c r="B69" s="133"/>
      <c r="C69" s="133"/>
      <c r="D69" s="133"/>
      <c r="E69" s="133"/>
    </row>
    <row r="70" spans="2:5" x14ac:dyDescent="0.25">
      <c r="B70" s="133"/>
      <c r="C70" s="133"/>
      <c r="D70" s="133"/>
      <c r="E70" s="133"/>
    </row>
    <row r="71" spans="2:5" x14ac:dyDescent="0.25">
      <c r="B71" s="133"/>
      <c r="C71" s="133"/>
      <c r="D71" s="133"/>
      <c r="E71" s="133"/>
    </row>
    <row r="72" spans="2:5" x14ac:dyDescent="0.25">
      <c r="B72" s="133"/>
      <c r="C72" s="133"/>
      <c r="D72" s="133"/>
      <c r="E72" s="133"/>
    </row>
    <row r="73" spans="2:5" x14ac:dyDescent="0.25">
      <c r="B73" s="133"/>
      <c r="C73" s="133"/>
      <c r="D73" s="133"/>
      <c r="E73" s="133"/>
    </row>
    <row r="74" spans="2:5" x14ac:dyDescent="0.25">
      <c r="B74" s="135"/>
      <c r="C74" s="133"/>
      <c r="D74" s="133"/>
      <c r="E74" s="133"/>
    </row>
    <row r="75" spans="2:5" x14ac:dyDescent="0.25">
      <c r="B75" s="133"/>
      <c r="C75" s="133"/>
      <c r="D75" s="133"/>
      <c r="E75" s="133"/>
    </row>
    <row r="80" spans="2:5" ht="16.5" thickBot="1" x14ac:dyDescent="0.3"/>
    <row r="81" spans="1:5" ht="12.75" hidden="1" customHeight="1" thickBot="1" x14ac:dyDescent="0.3"/>
    <row r="82" spans="1:5" hidden="1" x14ac:dyDescent="0.25"/>
    <row r="83" spans="1:5" ht="46.5" customHeight="1" thickBot="1" x14ac:dyDescent="0.3">
      <c r="A83" s="124" t="s">
        <v>117</v>
      </c>
      <c r="B83" s="125"/>
      <c r="C83" s="125"/>
      <c r="D83" s="79"/>
      <c r="E83" s="80"/>
    </row>
    <row r="84" spans="1:5" x14ac:dyDescent="0.25">
      <c r="A84" s="81" t="s">
        <v>118</v>
      </c>
      <c r="B84" s="82" t="s">
        <v>119</v>
      </c>
      <c r="C84" s="83">
        <f>SUM(C85:C91)</f>
        <v>1346962</v>
      </c>
      <c r="D84" s="84">
        <f>SUM(D85:D91)</f>
        <v>1364271</v>
      </c>
      <c r="E84" s="85">
        <f>D84-C84</f>
        <v>17309</v>
      </c>
    </row>
    <row r="85" spans="1:5" x14ac:dyDescent="0.25">
      <c r="A85" s="86" t="s">
        <v>51</v>
      </c>
      <c r="B85" s="30" t="s">
        <v>213</v>
      </c>
      <c r="C85" s="87">
        <v>80655</v>
      </c>
      <c r="D85" s="88">
        <v>80655</v>
      </c>
      <c r="E85" s="50">
        <f t="shared" ref="E85:E155" si="1">D85-C85</f>
        <v>0</v>
      </c>
    </row>
    <row r="86" spans="1:5" x14ac:dyDescent="0.25">
      <c r="A86" s="89" t="s">
        <v>52</v>
      </c>
      <c r="B86" s="30" t="s">
        <v>214</v>
      </c>
      <c r="C86" s="87">
        <v>1009103</v>
      </c>
      <c r="D86" s="88">
        <v>1069933</v>
      </c>
      <c r="E86" s="50">
        <f t="shared" si="1"/>
        <v>60830</v>
      </c>
    </row>
    <row r="87" spans="1:5" x14ac:dyDescent="0.25">
      <c r="A87" s="89" t="s">
        <v>54</v>
      </c>
      <c r="B87" s="30" t="s">
        <v>53</v>
      </c>
      <c r="C87" s="87">
        <v>35000</v>
      </c>
      <c r="D87" s="88">
        <v>0</v>
      </c>
      <c r="E87" s="50">
        <f t="shared" si="1"/>
        <v>-35000</v>
      </c>
    </row>
    <row r="88" spans="1:5" x14ac:dyDescent="0.25">
      <c r="A88" s="89" t="s">
        <v>56</v>
      </c>
      <c r="B88" s="30" t="s">
        <v>55</v>
      </c>
      <c r="C88" s="87">
        <v>54104</v>
      </c>
      <c r="D88" s="88">
        <v>54104</v>
      </c>
      <c r="E88" s="50">
        <f t="shared" si="1"/>
        <v>0</v>
      </c>
    </row>
    <row r="89" spans="1:5" x14ac:dyDescent="0.25">
      <c r="A89" s="90" t="s">
        <v>203</v>
      </c>
      <c r="B89" s="91" t="s">
        <v>206</v>
      </c>
      <c r="C89" s="87">
        <v>28816</v>
      </c>
      <c r="D89" s="88">
        <v>28816</v>
      </c>
      <c r="E89" s="50">
        <f t="shared" si="1"/>
        <v>0</v>
      </c>
    </row>
    <row r="90" spans="1:5" x14ac:dyDescent="0.25">
      <c r="A90" s="89" t="s">
        <v>58</v>
      </c>
      <c r="B90" s="30" t="s">
        <v>59</v>
      </c>
      <c r="C90" s="87">
        <v>55368</v>
      </c>
      <c r="D90" s="88">
        <v>55368</v>
      </c>
      <c r="E90" s="50">
        <f t="shared" si="1"/>
        <v>0</v>
      </c>
    </row>
    <row r="91" spans="1:5" x14ac:dyDescent="0.25">
      <c r="A91" s="89" t="s">
        <v>57</v>
      </c>
      <c r="B91" s="30" t="s">
        <v>211</v>
      </c>
      <c r="C91" s="87">
        <v>83916</v>
      </c>
      <c r="D91" s="88">
        <v>75395</v>
      </c>
      <c r="E91" s="92">
        <f t="shared" si="1"/>
        <v>-8521</v>
      </c>
    </row>
    <row r="92" spans="1:5" x14ac:dyDescent="0.25">
      <c r="A92" s="93" t="s">
        <v>164</v>
      </c>
      <c r="B92" s="94" t="s">
        <v>165</v>
      </c>
      <c r="C92" s="95">
        <f>C93+C94</f>
        <v>4437</v>
      </c>
      <c r="D92" s="96">
        <f>D93+D94</f>
        <v>4437</v>
      </c>
      <c r="E92" s="45">
        <f t="shared" si="1"/>
        <v>0</v>
      </c>
    </row>
    <row r="93" spans="1:5" x14ac:dyDescent="0.25">
      <c r="A93" s="90" t="s">
        <v>166</v>
      </c>
      <c r="B93" s="91" t="s">
        <v>167</v>
      </c>
      <c r="C93" s="87">
        <v>1500</v>
      </c>
      <c r="D93" s="88">
        <v>1500</v>
      </c>
      <c r="E93" s="50">
        <f t="shared" si="1"/>
        <v>0</v>
      </c>
    </row>
    <row r="94" spans="1:5" x14ac:dyDescent="0.25">
      <c r="A94" s="97" t="s">
        <v>166</v>
      </c>
      <c r="B94" s="98" t="s">
        <v>168</v>
      </c>
      <c r="C94" s="87">
        <v>2937</v>
      </c>
      <c r="D94" s="88">
        <v>2937</v>
      </c>
      <c r="E94" s="92">
        <f t="shared" si="1"/>
        <v>0</v>
      </c>
    </row>
    <row r="95" spans="1:5" x14ac:dyDescent="0.25">
      <c r="A95" s="99" t="s">
        <v>120</v>
      </c>
      <c r="B95" s="100" t="s">
        <v>121</v>
      </c>
      <c r="C95" s="101">
        <f>SUM(C96:C103)</f>
        <v>489141</v>
      </c>
      <c r="D95" s="102">
        <f>SUM(D96:D103)</f>
        <v>566868</v>
      </c>
      <c r="E95" s="45">
        <f t="shared" si="1"/>
        <v>77727</v>
      </c>
    </row>
    <row r="96" spans="1:5" x14ac:dyDescent="0.25">
      <c r="A96" s="103" t="s">
        <v>204</v>
      </c>
      <c r="B96" s="104" t="s">
        <v>205</v>
      </c>
      <c r="C96" s="87">
        <v>15000</v>
      </c>
      <c r="D96" s="88">
        <v>15000</v>
      </c>
      <c r="E96" s="50">
        <f t="shared" si="1"/>
        <v>0</v>
      </c>
    </row>
    <row r="97" spans="1:5" x14ac:dyDescent="0.25">
      <c r="A97" s="89" t="s">
        <v>60</v>
      </c>
      <c r="B97" s="30" t="s">
        <v>122</v>
      </c>
      <c r="C97" s="87">
        <v>11400</v>
      </c>
      <c r="D97" s="88">
        <v>11400</v>
      </c>
      <c r="E97" s="50">
        <f t="shared" si="1"/>
        <v>0</v>
      </c>
    </row>
    <row r="98" spans="1:5" x14ac:dyDescent="0.25">
      <c r="A98" s="89" t="s">
        <v>62</v>
      </c>
      <c r="B98" s="30" t="s">
        <v>61</v>
      </c>
      <c r="C98" s="87">
        <v>16173</v>
      </c>
      <c r="D98" s="88">
        <v>46173</v>
      </c>
      <c r="E98" s="50">
        <f t="shared" si="1"/>
        <v>30000</v>
      </c>
    </row>
    <row r="99" spans="1:5" x14ac:dyDescent="0.25">
      <c r="A99" s="89" t="s">
        <v>63</v>
      </c>
      <c r="B99" s="30" t="s">
        <v>123</v>
      </c>
      <c r="C99" s="87">
        <v>343025</v>
      </c>
      <c r="D99" s="88">
        <v>346075</v>
      </c>
      <c r="E99" s="50">
        <f t="shared" si="1"/>
        <v>3050</v>
      </c>
    </row>
    <row r="100" spans="1:5" x14ac:dyDescent="0.25">
      <c r="A100" s="90" t="s">
        <v>181</v>
      </c>
      <c r="B100" s="30" t="s">
        <v>201</v>
      </c>
      <c r="C100" s="87">
        <v>9500</v>
      </c>
      <c r="D100" s="88">
        <v>9500</v>
      </c>
      <c r="E100" s="50">
        <f t="shared" si="1"/>
        <v>0</v>
      </c>
    </row>
    <row r="101" spans="1:5" x14ac:dyDescent="0.25">
      <c r="A101" s="89" t="s">
        <v>64</v>
      </c>
      <c r="B101" s="30" t="s">
        <v>65</v>
      </c>
      <c r="C101" s="87">
        <v>26000</v>
      </c>
      <c r="D101" s="88">
        <v>26000</v>
      </c>
      <c r="E101" s="50">
        <f t="shared" si="1"/>
        <v>0</v>
      </c>
    </row>
    <row r="102" spans="1:5" x14ac:dyDescent="0.25">
      <c r="A102" s="89" t="s">
        <v>67</v>
      </c>
      <c r="B102" s="30" t="s">
        <v>66</v>
      </c>
      <c r="C102" s="87">
        <v>40043</v>
      </c>
      <c r="D102" s="88">
        <v>74220</v>
      </c>
      <c r="E102" s="50">
        <f t="shared" si="1"/>
        <v>34177</v>
      </c>
    </row>
    <row r="103" spans="1:5" x14ac:dyDescent="0.25">
      <c r="A103" s="90" t="s">
        <v>68</v>
      </c>
      <c r="B103" s="30" t="s">
        <v>215</v>
      </c>
      <c r="C103" s="87">
        <v>28000</v>
      </c>
      <c r="D103" s="88">
        <v>38500</v>
      </c>
      <c r="E103" s="105">
        <f t="shared" si="1"/>
        <v>10500</v>
      </c>
    </row>
    <row r="104" spans="1:5" x14ac:dyDescent="0.25">
      <c r="A104" s="99" t="s">
        <v>124</v>
      </c>
      <c r="B104" s="106" t="s">
        <v>125</v>
      </c>
      <c r="C104" s="101">
        <f>SUM(C105:C111)</f>
        <v>665760</v>
      </c>
      <c r="D104" s="102">
        <f>SUM(D105:D111)</f>
        <v>696733</v>
      </c>
      <c r="E104" s="45">
        <f t="shared" si="1"/>
        <v>30973</v>
      </c>
    </row>
    <row r="105" spans="1:5" x14ac:dyDescent="0.25">
      <c r="A105" s="86" t="s">
        <v>69</v>
      </c>
      <c r="B105" s="30" t="s">
        <v>126</v>
      </c>
      <c r="C105" s="87">
        <v>53717</v>
      </c>
      <c r="D105" s="88">
        <v>44317</v>
      </c>
      <c r="E105" s="50">
        <f t="shared" si="1"/>
        <v>-9400</v>
      </c>
    </row>
    <row r="106" spans="1:5" x14ac:dyDescent="0.25">
      <c r="A106" s="89" t="s">
        <v>70</v>
      </c>
      <c r="B106" s="30" t="s">
        <v>185</v>
      </c>
      <c r="C106" s="87">
        <v>178727</v>
      </c>
      <c r="D106" s="88">
        <v>178727</v>
      </c>
      <c r="E106" s="50">
        <f t="shared" si="1"/>
        <v>0</v>
      </c>
    </row>
    <row r="107" spans="1:5" x14ac:dyDescent="0.25">
      <c r="A107" s="89" t="s">
        <v>70</v>
      </c>
      <c r="B107" s="91" t="s">
        <v>186</v>
      </c>
      <c r="C107" s="87">
        <v>47200</v>
      </c>
      <c r="D107" s="88">
        <v>81573</v>
      </c>
      <c r="E107" s="107">
        <f t="shared" si="1"/>
        <v>34373</v>
      </c>
    </row>
    <row r="108" spans="1:5" x14ac:dyDescent="0.25">
      <c r="A108" s="89" t="s">
        <v>70</v>
      </c>
      <c r="B108" s="91" t="s">
        <v>187</v>
      </c>
      <c r="C108" s="87">
        <v>133760</v>
      </c>
      <c r="D108" s="88">
        <v>129760</v>
      </c>
      <c r="E108" s="50">
        <f t="shared" si="1"/>
        <v>-4000</v>
      </c>
    </row>
    <row r="109" spans="1:5" x14ac:dyDescent="0.25">
      <c r="A109" s="89" t="s">
        <v>70</v>
      </c>
      <c r="B109" s="91" t="s">
        <v>216</v>
      </c>
      <c r="C109" s="87">
        <v>87968</v>
      </c>
      <c r="D109" s="88">
        <v>87968</v>
      </c>
      <c r="E109" s="50">
        <f t="shared" si="1"/>
        <v>0</v>
      </c>
    </row>
    <row r="110" spans="1:5" x14ac:dyDescent="0.25">
      <c r="A110" s="90" t="s">
        <v>70</v>
      </c>
      <c r="B110" s="91" t="s">
        <v>179</v>
      </c>
      <c r="C110" s="87">
        <v>162388</v>
      </c>
      <c r="D110" s="88">
        <v>172388</v>
      </c>
      <c r="E110" s="50">
        <f t="shared" si="1"/>
        <v>10000</v>
      </c>
    </row>
    <row r="111" spans="1:5" x14ac:dyDescent="0.25">
      <c r="A111" s="97" t="s">
        <v>71</v>
      </c>
      <c r="B111" s="30" t="s">
        <v>72</v>
      </c>
      <c r="C111" s="87">
        <v>2000</v>
      </c>
      <c r="D111" s="88">
        <v>2000</v>
      </c>
      <c r="E111" s="92">
        <f t="shared" si="1"/>
        <v>0</v>
      </c>
    </row>
    <row r="112" spans="1:5" x14ac:dyDescent="0.25">
      <c r="A112" s="99" t="s">
        <v>127</v>
      </c>
      <c r="B112" s="106" t="s">
        <v>74</v>
      </c>
      <c r="C112" s="101">
        <f>SUM(C113:C125)</f>
        <v>316143</v>
      </c>
      <c r="D112" s="102">
        <f>SUM(D113:D125)</f>
        <v>282503</v>
      </c>
      <c r="E112" s="45">
        <f t="shared" si="1"/>
        <v>-33640</v>
      </c>
    </row>
    <row r="113" spans="1:5" x14ac:dyDescent="0.25">
      <c r="A113" s="90" t="s">
        <v>73</v>
      </c>
      <c r="B113" s="91" t="s">
        <v>196</v>
      </c>
      <c r="C113" s="87">
        <v>77632</v>
      </c>
      <c r="D113" s="88">
        <v>86992</v>
      </c>
      <c r="E113" s="50">
        <f t="shared" si="1"/>
        <v>9360</v>
      </c>
    </row>
    <row r="114" spans="1:5" x14ac:dyDescent="0.25">
      <c r="A114" s="89" t="s">
        <v>169</v>
      </c>
      <c r="B114" s="108" t="s">
        <v>188</v>
      </c>
      <c r="C114" s="87">
        <v>165225</v>
      </c>
      <c r="D114" s="88">
        <v>124725</v>
      </c>
      <c r="E114" s="50">
        <f t="shared" si="1"/>
        <v>-40500</v>
      </c>
    </row>
    <row r="115" spans="1:5" x14ac:dyDescent="0.25">
      <c r="A115" s="89" t="s">
        <v>75</v>
      </c>
      <c r="B115" s="91" t="s">
        <v>177</v>
      </c>
      <c r="C115" s="87">
        <v>4600</v>
      </c>
      <c r="D115" s="88">
        <v>4600</v>
      </c>
      <c r="E115" s="50">
        <f t="shared" si="1"/>
        <v>0</v>
      </c>
    </row>
    <row r="116" spans="1:5" x14ac:dyDescent="0.25">
      <c r="A116" s="90" t="s">
        <v>75</v>
      </c>
      <c r="B116" s="91" t="s">
        <v>176</v>
      </c>
      <c r="C116" s="87">
        <v>14880</v>
      </c>
      <c r="D116" s="88">
        <v>14880</v>
      </c>
      <c r="E116" s="50">
        <f t="shared" si="1"/>
        <v>0</v>
      </c>
    </row>
    <row r="117" spans="1:5" x14ac:dyDescent="0.25">
      <c r="A117" s="89" t="s">
        <v>75</v>
      </c>
      <c r="B117" s="91" t="s">
        <v>128</v>
      </c>
      <c r="C117" s="87">
        <v>13140</v>
      </c>
      <c r="D117" s="88">
        <v>13140</v>
      </c>
      <c r="E117" s="50">
        <f t="shared" si="1"/>
        <v>0</v>
      </c>
    </row>
    <row r="118" spans="1:5" x14ac:dyDescent="0.25">
      <c r="A118" s="90" t="s">
        <v>75</v>
      </c>
      <c r="B118" s="91" t="s">
        <v>170</v>
      </c>
      <c r="C118" s="87">
        <v>5400</v>
      </c>
      <c r="D118" s="88">
        <v>5400</v>
      </c>
      <c r="E118" s="50">
        <f t="shared" si="1"/>
        <v>0</v>
      </c>
    </row>
    <row r="119" spans="1:5" x14ac:dyDescent="0.25">
      <c r="A119" s="90" t="s">
        <v>75</v>
      </c>
      <c r="B119" s="91" t="s">
        <v>171</v>
      </c>
      <c r="C119" s="87">
        <v>280</v>
      </c>
      <c r="D119" s="88">
        <v>280</v>
      </c>
      <c r="E119" s="50">
        <f t="shared" si="1"/>
        <v>0</v>
      </c>
    </row>
    <row r="120" spans="1:5" x14ac:dyDescent="0.25">
      <c r="A120" s="90" t="s">
        <v>75</v>
      </c>
      <c r="B120" s="91" t="s">
        <v>189</v>
      </c>
      <c r="C120" s="87">
        <v>1000</v>
      </c>
      <c r="D120" s="88">
        <v>1000</v>
      </c>
      <c r="E120" s="50">
        <f t="shared" si="1"/>
        <v>0</v>
      </c>
    </row>
    <row r="121" spans="1:5" x14ac:dyDescent="0.25">
      <c r="A121" s="90" t="s">
        <v>75</v>
      </c>
      <c r="B121" s="91" t="s">
        <v>184</v>
      </c>
      <c r="C121" s="87">
        <v>10356</v>
      </c>
      <c r="D121" s="88">
        <v>5856</v>
      </c>
      <c r="E121" s="50">
        <f t="shared" si="1"/>
        <v>-4500</v>
      </c>
    </row>
    <row r="122" spans="1:5" x14ac:dyDescent="0.25">
      <c r="A122" s="90" t="s">
        <v>75</v>
      </c>
      <c r="B122" s="91" t="s">
        <v>172</v>
      </c>
      <c r="C122" s="87">
        <v>7720</v>
      </c>
      <c r="D122" s="88">
        <v>7720</v>
      </c>
      <c r="E122" s="50">
        <f t="shared" si="1"/>
        <v>0</v>
      </c>
    </row>
    <row r="123" spans="1:5" x14ac:dyDescent="0.25">
      <c r="A123" s="90" t="s">
        <v>75</v>
      </c>
      <c r="B123" s="91" t="s">
        <v>173</v>
      </c>
      <c r="C123" s="87">
        <v>3120</v>
      </c>
      <c r="D123" s="88">
        <v>1120</v>
      </c>
      <c r="E123" s="50">
        <f t="shared" si="1"/>
        <v>-2000</v>
      </c>
    </row>
    <row r="124" spans="1:5" x14ac:dyDescent="0.25">
      <c r="A124" s="90" t="s">
        <v>75</v>
      </c>
      <c r="B124" s="91" t="s">
        <v>174</v>
      </c>
      <c r="C124" s="87">
        <v>4000</v>
      </c>
      <c r="D124" s="88">
        <v>4000</v>
      </c>
      <c r="E124" s="50">
        <f t="shared" si="1"/>
        <v>0</v>
      </c>
    </row>
    <row r="125" spans="1:5" ht="16.5" thickBot="1" x14ac:dyDescent="0.3">
      <c r="A125" s="109" t="s">
        <v>75</v>
      </c>
      <c r="B125" s="110" t="s">
        <v>175</v>
      </c>
      <c r="C125" s="111">
        <v>8790</v>
      </c>
      <c r="D125" s="112">
        <v>12790</v>
      </c>
      <c r="E125" s="113">
        <f t="shared" si="1"/>
        <v>4000</v>
      </c>
    </row>
    <row r="126" spans="1:5" x14ac:dyDescent="0.25">
      <c r="A126" s="99" t="s">
        <v>129</v>
      </c>
      <c r="B126" s="114" t="s">
        <v>130</v>
      </c>
      <c r="C126" s="101">
        <f>SUM(C127:C131)</f>
        <v>298420</v>
      </c>
      <c r="D126" s="40">
        <f>SUM(D127:D131)</f>
        <v>530062</v>
      </c>
      <c r="E126" s="85">
        <f t="shared" si="1"/>
        <v>231642</v>
      </c>
    </row>
    <row r="127" spans="1:5" x14ac:dyDescent="0.25">
      <c r="A127" s="89" t="s">
        <v>76</v>
      </c>
      <c r="B127" s="91" t="s">
        <v>217</v>
      </c>
      <c r="C127" s="87">
        <v>95823</v>
      </c>
      <c r="D127" s="50">
        <v>169320</v>
      </c>
      <c r="E127" s="50">
        <f t="shared" si="1"/>
        <v>73497</v>
      </c>
    </row>
    <row r="128" spans="1:5" x14ac:dyDescent="0.25">
      <c r="A128" s="89" t="s">
        <v>76</v>
      </c>
      <c r="B128" s="91" t="s">
        <v>218</v>
      </c>
      <c r="C128" s="87">
        <v>195000</v>
      </c>
      <c r="D128" s="50">
        <v>358000</v>
      </c>
      <c r="E128" s="50">
        <f t="shared" si="1"/>
        <v>163000</v>
      </c>
    </row>
    <row r="129" spans="1:5" x14ac:dyDescent="0.25">
      <c r="A129" s="89" t="s">
        <v>76</v>
      </c>
      <c r="B129" s="91" t="s">
        <v>190</v>
      </c>
      <c r="C129" s="87">
        <v>1167</v>
      </c>
      <c r="D129" s="50">
        <v>1167</v>
      </c>
      <c r="E129" s="50">
        <f t="shared" si="1"/>
        <v>0</v>
      </c>
    </row>
    <row r="130" spans="1:5" x14ac:dyDescent="0.25">
      <c r="A130" s="89" t="s">
        <v>77</v>
      </c>
      <c r="B130" s="30" t="s">
        <v>131</v>
      </c>
      <c r="C130" s="87">
        <v>5430</v>
      </c>
      <c r="D130" s="50">
        <v>575</v>
      </c>
      <c r="E130" s="50">
        <f t="shared" si="1"/>
        <v>-4855</v>
      </c>
    </row>
    <row r="131" spans="1:5" ht="16.5" thickBot="1" x14ac:dyDescent="0.3">
      <c r="A131" s="138" t="s">
        <v>78</v>
      </c>
      <c r="B131" s="117" t="s">
        <v>132</v>
      </c>
      <c r="C131" s="111">
        <v>1000</v>
      </c>
      <c r="D131" s="113">
        <v>1000</v>
      </c>
      <c r="E131" s="113">
        <f t="shared" si="1"/>
        <v>0</v>
      </c>
    </row>
    <row r="132" spans="1:5" x14ac:dyDescent="0.25">
      <c r="A132" s="137"/>
      <c r="B132" s="137"/>
      <c r="C132" s="57"/>
      <c r="D132" s="57"/>
      <c r="E132" s="57"/>
    </row>
    <row r="133" spans="1:5" x14ac:dyDescent="0.25">
      <c r="A133" s="137"/>
      <c r="B133" s="137"/>
      <c r="C133" s="57"/>
      <c r="D133" s="57"/>
      <c r="E133" s="57"/>
    </row>
    <row r="134" spans="1:5" x14ac:dyDescent="0.25">
      <c r="A134" s="137"/>
      <c r="B134" s="137"/>
      <c r="C134" s="57"/>
      <c r="D134" s="57"/>
      <c r="E134" s="57"/>
    </row>
    <row r="135" spans="1:5" x14ac:dyDescent="0.25">
      <c r="A135" s="137"/>
      <c r="B135" s="137"/>
      <c r="C135" s="57"/>
      <c r="D135" s="57"/>
      <c r="E135" s="57"/>
    </row>
    <row r="136" spans="1:5" x14ac:dyDescent="0.25">
      <c r="A136" s="137"/>
      <c r="B136" s="137"/>
      <c r="C136" s="57"/>
      <c r="D136" s="57"/>
      <c r="E136" s="57"/>
    </row>
    <row r="137" spans="1:5" x14ac:dyDescent="0.25">
      <c r="A137" s="137"/>
      <c r="B137" s="137"/>
      <c r="C137" s="57"/>
      <c r="D137" s="57"/>
      <c r="E137" s="57"/>
    </row>
    <row r="138" spans="1:5" x14ac:dyDescent="0.25">
      <c r="A138" s="137"/>
      <c r="B138" s="137"/>
      <c r="C138" s="57"/>
      <c r="D138" s="57"/>
      <c r="E138" s="57"/>
    </row>
    <row r="139" spans="1:5" x14ac:dyDescent="0.25">
      <c r="A139" s="137"/>
      <c r="B139" s="137"/>
      <c r="C139" s="57"/>
      <c r="D139" s="57"/>
      <c r="E139" s="57"/>
    </row>
    <row r="140" spans="1:5" x14ac:dyDescent="0.25">
      <c r="A140" s="137"/>
      <c r="B140" s="137"/>
      <c r="C140" s="57"/>
      <c r="D140" s="57"/>
      <c r="E140" s="57"/>
    </row>
    <row r="141" spans="1:5" x14ac:dyDescent="0.25">
      <c r="A141" s="137"/>
      <c r="B141" s="137"/>
      <c r="C141" s="57"/>
      <c r="D141" s="57"/>
      <c r="E141" s="57"/>
    </row>
    <row r="142" spans="1:5" x14ac:dyDescent="0.25">
      <c r="A142" s="137"/>
      <c r="B142" s="137"/>
      <c r="C142" s="57"/>
      <c r="D142" s="57"/>
      <c r="E142" s="57"/>
    </row>
    <row r="143" spans="1:5" x14ac:dyDescent="0.25">
      <c r="A143" s="137"/>
      <c r="B143" s="137"/>
      <c r="C143" s="57"/>
      <c r="D143" s="57"/>
      <c r="E143" s="57"/>
    </row>
    <row r="144" spans="1:5" x14ac:dyDescent="0.25">
      <c r="A144" s="137"/>
      <c r="B144" s="137"/>
      <c r="C144" s="57"/>
      <c r="D144" s="57"/>
      <c r="E144" s="57"/>
    </row>
    <row r="145" spans="1:5" ht="16.5" thickBot="1" x14ac:dyDescent="0.3">
      <c r="A145" s="117"/>
      <c r="B145" s="117"/>
      <c r="C145" s="139"/>
      <c r="D145" s="139"/>
      <c r="E145" s="139"/>
    </row>
    <row r="146" spans="1:5" x14ac:dyDescent="0.25">
      <c r="A146" s="81" t="s">
        <v>133</v>
      </c>
      <c r="B146" s="136" t="s">
        <v>134</v>
      </c>
      <c r="C146" s="83">
        <f>SUM(C147:C180)</f>
        <v>1670296</v>
      </c>
      <c r="D146" s="38">
        <f>SUM(D147:D180)</f>
        <v>1718700</v>
      </c>
      <c r="E146" s="92">
        <f t="shared" si="1"/>
        <v>48404</v>
      </c>
    </row>
    <row r="147" spans="1:5" x14ac:dyDescent="0.25">
      <c r="A147" s="90" t="s">
        <v>79</v>
      </c>
      <c r="B147" s="30" t="s">
        <v>219</v>
      </c>
      <c r="C147" s="87">
        <v>54652</v>
      </c>
      <c r="D147" s="50">
        <v>57827</v>
      </c>
      <c r="E147" s="50">
        <f t="shared" si="1"/>
        <v>3175</v>
      </c>
    </row>
    <row r="148" spans="1:5" x14ac:dyDescent="0.25">
      <c r="A148" s="90" t="s">
        <v>79</v>
      </c>
      <c r="B148" s="30" t="s">
        <v>200</v>
      </c>
      <c r="C148" s="87">
        <v>10500</v>
      </c>
      <c r="D148" s="50">
        <v>10500</v>
      </c>
      <c r="E148" s="50">
        <f t="shared" si="1"/>
        <v>0</v>
      </c>
    </row>
    <row r="149" spans="1:5" x14ac:dyDescent="0.25">
      <c r="A149" s="90" t="s">
        <v>79</v>
      </c>
      <c r="B149" s="30" t="s">
        <v>202</v>
      </c>
      <c r="C149" s="87">
        <v>4817</v>
      </c>
      <c r="D149" s="50">
        <v>4817</v>
      </c>
      <c r="E149" s="50">
        <f t="shared" si="1"/>
        <v>0</v>
      </c>
    </row>
    <row r="150" spans="1:5" x14ac:dyDescent="0.25">
      <c r="A150" s="90" t="s">
        <v>79</v>
      </c>
      <c r="B150" s="91" t="s">
        <v>191</v>
      </c>
      <c r="C150" s="87">
        <v>43400</v>
      </c>
      <c r="D150" s="50">
        <v>39400</v>
      </c>
      <c r="E150" s="50">
        <f t="shared" si="1"/>
        <v>-4000</v>
      </c>
    </row>
    <row r="151" spans="1:5" x14ac:dyDescent="0.25">
      <c r="A151" s="90" t="s">
        <v>79</v>
      </c>
      <c r="B151" s="30" t="s">
        <v>145</v>
      </c>
      <c r="C151" s="87">
        <v>82616</v>
      </c>
      <c r="D151" s="50">
        <v>82616</v>
      </c>
      <c r="E151" s="50">
        <f t="shared" si="1"/>
        <v>0</v>
      </c>
    </row>
    <row r="152" spans="1:5" x14ac:dyDescent="0.25">
      <c r="A152" s="90" t="s">
        <v>143</v>
      </c>
      <c r="B152" s="30" t="s">
        <v>135</v>
      </c>
      <c r="C152" s="87">
        <v>268094</v>
      </c>
      <c r="D152" s="50">
        <v>254403</v>
      </c>
      <c r="E152" s="50">
        <f t="shared" si="1"/>
        <v>-13691</v>
      </c>
    </row>
    <row r="153" spans="1:5" x14ac:dyDescent="0.25">
      <c r="A153" s="90" t="s">
        <v>80</v>
      </c>
      <c r="B153" s="30" t="s">
        <v>197</v>
      </c>
      <c r="C153" s="87">
        <v>17058</v>
      </c>
      <c r="D153" s="50">
        <v>17058</v>
      </c>
      <c r="E153" s="50">
        <f t="shared" si="1"/>
        <v>0</v>
      </c>
    </row>
    <row r="154" spans="1:5" x14ac:dyDescent="0.25">
      <c r="A154" s="90" t="s">
        <v>81</v>
      </c>
      <c r="B154" s="30" t="s">
        <v>82</v>
      </c>
      <c r="C154" s="87">
        <v>75436</v>
      </c>
      <c r="D154" s="50">
        <v>80313</v>
      </c>
      <c r="E154" s="50">
        <f t="shared" si="1"/>
        <v>4877</v>
      </c>
    </row>
    <row r="155" spans="1:5" x14ac:dyDescent="0.25">
      <c r="A155" s="90" t="s">
        <v>81</v>
      </c>
      <c r="B155" s="30" t="s">
        <v>83</v>
      </c>
      <c r="C155" s="87">
        <v>41759</v>
      </c>
      <c r="D155" s="50">
        <v>41759</v>
      </c>
      <c r="E155" s="50">
        <f t="shared" si="1"/>
        <v>0</v>
      </c>
    </row>
    <row r="156" spans="1:5" x14ac:dyDescent="0.25">
      <c r="A156" s="90" t="s">
        <v>81</v>
      </c>
      <c r="B156" s="30" t="s">
        <v>178</v>
      </c>
      <c r="C156" s="87">
        <v>85941</v>
      </c>
      <c r="D156" s="50">
        <v>77743</v>
      </c>
      <c r="E156" s="50">
        <f t="shared" ref="E156:E211" si="2">D156-C156</f>
        <v>-8198</v>
      </c>
    </row>
    <row r="157" spans="1:5" x14ac:dyDescent="0.25">
      <c r="A157" s="89" t="s">
        <v>84</v>
      </c>
      <c r="B157" s="30" t="s">
        <v>192</v>
      </c>
      <c r="C157" s="87">
        <v>83789</v>
      </c>
      <c r="D157" s="50">
        <v>84989</v>
      </c>
      <c r="E157" s="50">
        <f t="shared" si="2"/>
        <v>1200</v>
      </c>
    </row>
    <row r="158" spans="1:5" x14ac:dyDescent="0.25">
      <c r="A158" s="89" t="s">
        <v>84</v>
      </c>
      <c r="B158" s="30" t="s">
        <v>182</v>
      </c>
      <c r="C158" s="87">
        <v>50000</v>
      </c>
      <c r="D158" s="50">
        <v>50000</v>
      </c>
      <c r="E158" s="50">
        <f t="shared" si="2"/>
        <v>0</v>
      </c>
    </row>
    <row r="159" spans="1:5" x14ac:dyDescent="0.25">
      <c r="A159" s="90" t="s">
        <v>144</v>
      </c>
      <c r="B159" s="30" t="s">
        <v>85</v>
      </c>
      <c r="C159" s="87">
        <v>45474</v>
      </c>
      <c r="D159" s="50">
        <v>48146</v>
      </c>
      <c r="E159" s="50">
        <f t="shared" si="2"/>
        <v>2672</v>
      </c>
    </row>
    <row r="160" spans="1:5" x14ac:dyDescent="0.25">
      <c r="A160" s="90" t="s">
        <v>144</v>
      </c>
      <c r="B160" s="30" t="s">
        <v>86</v>
      </c>
      <c r="C160" s="87">
        <v>12240</v>
      </c>
      <c r="D160" s="50">
        <v>13103</v>
      </c>
      <c r="E160" s="50">
        <f t="shared" si="2"/>
        <v>863</v>
      </c>
    </row>
    <row r="161" spans="1:5" x14ac:dyDescent="0.25">
      <c r="A161" s="90" t="s">
        <v>144</v>
      </c>
      <c r="B161" s="30" t="s">
        <v>183</v>
      </c>
      <c r="C161" s="87">
        <v>58414</v>
      </c>
      <c r="D161" s="50">
        <v>62548</v>
      </c>
      <c r="E161" s="50">
        <f t="shared" si="2"/>
        <v>4134</v>
      </c>
    </row>
    <row r="162" spans="1:5" x14ac:dyDescent="0.25">
      <c r="A162" s="90" t="s">
        <v>144</v>
      </c>
      <c r="B162" s="30" t="s">
        <v>146</v>
      </c>
      <c r="C162" s="87">
        <v>22844</v>
      </c>
      <c r="D162" s="50">
        <v>24283</v>
      </c>
      <c r="E162" s="50">
        <f t="shared" si="2"/>
        <v>1439</v>
      </c>
    </row>
    <row r="163" spans="1:5" x14ac:dyDescent="0.25">
      <c r="A163" s="90" t="s">
        <v>144</v>
      </c>
      <c r="B163" s="30" t="s">
        <v>87</v>
      </c>
      <c r="C163" s="87">
        <v>20141</v>
      </c>
      <c r="D163" s="50">
        <v>21683</v>
      </c>
      <c r="E163" s="50">
        <f t="shared" si="2"/>
        <v>1542</v>
      </c>
    </row>
    <row r="164" spans="1:5" x14ac:dyDescent="0.25">
      <c r="A164" s="90" t="s">
        <v>144</v>
      </c>
      <c r="B164" s="30" t="s">
        <v>147</v>
      </c>
      <c r="C164" s="87">
        <v>23866</v>
      </c>
      <c r="D164" s="50">
        <v>25060</v>
      </c>
      <c r="E164" s="50">
        <f t="shared" si="2"/>
        <v>1194</v>
      </c>
    </row>
    <row r="165" spans="1:5" x14ac:dyDescent="0.25">
      <c r="A165" s="89" t="s">
        <v>88</v>
      </c>
      <c r="B165" s="116" t="s">
        <v>220</v>
      </c>
      <c r="C165" s="87">
        <v>37360</v>
      </c>
      <c r="D165" s="50">
        <v>37360</v>
      </c>
      <c r="E165" s="50">
        <f t="shared" si="2"/>
        <v>0</v>
      </c>
    </row>
    <row r="166" spans="1:5" x14ac:dyDescent="0.25">
      <c r="A166" s="89" t="s">
        <v>88</v>
      </c>
      <c r="B166" s="30" t="s">
        <v>92</v>
      </c>
      <c r="C166" s="87">
        <v>45480</v>
      </c>
      <c r="D166" s="50">
        <v>45480</v>
      </c>
      <c r="E166" s="50">
        <f t="shared" si="2"/>
        <v>0</v>
      </c>
    </row>
    <row r="167" spans="1:5" x14ac:dyDescent="0.25">
      <c r="A167" s="89" t="s">
        <v>88</v>
      </c>
      <c r="B167" s="30" t="s">
        <v>93</v>
      </c>
      <c r="C167" s="87">
        <v>33842</v>
      </c>
      <c r="D167" s="50">
        <v>33842</v>
      </c>
      <c r="E167" s="50">
        <f t="shared" si="2"/>
        <v>0</v>
      </c>
    </row>
    <row r="168" spans="1:5" x14ac:dyDescent="0.25">
      <c r="A168" s="89" t="s">
        <v>88</v>
      </c>
      <c r="B168" s="30" t="s">
        <v>91</v>
      </c>
      <c r="C168" s="87">
        <v>102012</v>
      </c>
      <c r="D168" s="50">
        <v>104762</v>
      </c>
      <c r="E168" s="50">
        <f t="shared" si="2"/>
        <v>2750</v>
      </c>
    </row>
    <row r="169" spans="1:5" x14ac:dyDescent="0.25">
      <c r="A169" s="89" t="s">
        <v>88</v>
      </c>
      <c r="B169" s="30" t="s">
        <v>90</v>
      </c>
      <c r="C169" s="87">
        <v>159255</v>
      </c>
      <c r="D169" s="50">
        <v>181085</v>
      </c>
      <c r="E169" s="50">
        <f t="shared" si="2"/>
        <v>21830</v>
      </c>
    </row>
    <row r="170" spans="1:5" x14ac:dyDescent="0.25">
      <c r="A170" s="89" t="s">
        <v>88</v>
      </c>
      <c r="B170" s="30" t="s">
        <v>221</v>
      </c>
      <c r="C170" s="87">
        <v>19826</v>
      </c>
      <c r="D170" s="50">
        <v>20095</v>
      </c>
      <c r="E170" s="50">
        <f t="shared" si="2"/>
        <v>269</v>
      </c>
    </row>
    <row r="171" spans="1:5" x14ac:dyDescent="0.25">
      <c r="A171" s="89" t="s">
        <v>88</v>
      </c>
      <c r="B171" s="30" t="s">
        <v>222</v>
      </c>
      <c r="C171" s="87">
        <v>26061</v>
      </c>
      <c r="D171" s="50">
        <v>26582</v>
      </c>
      <c r="E171" s="50">
        <f t="shared" si="2"/>
        <v>521</v>
      </c>
    </row>
    <row r="172" spans="1:5" x14ac:dyDescent="0.25">
      <c r="A172" s="89" t="s">
        <v>88</v>
      </c>
      <c r="B172" s="30" t="s">
        <v>223</v>
      </c>
      <c r="C172" s="87">
        <v>31032</v>
      </c>
      <c r="D172" s="50">
        <v>32208</v>
      </c>
      <c r="E172" s="50">
        <f t="shared" si="2"/>
        <v>1176</v>
      </c>
    </row>
    <row r="173" spans="1:5" x14ac:dyDescent="0.25">
      <c r="A173" s="89" t="s">
        <v>88</v>
      </c>
      <c r="B173" s="30" t="s">
        <v>89</v>
      </c>
      <c r="C173" s="87">
        <v>151535</v>
      </c>
      <c r="D173" s="50">
        <v>154385</v>
      </c>
      <c r="E173" s="50">
        <f t="shared" si="2"/>
        <v>2850</v>
      </c>
    </row>
    <row r="174" spans="1:5" x14ac:dyDescent="0.25">
      <c r="A174" s="89" t="s">
        <v>88</v>
      </c>
      <c r="B174" s="30" t="s">
        <v>148</v>
      </c>
      <c r="C174" s="87">
        <v>9000</v>
      </c>
      <c r="D174" s="50">
        <v>9000</v>
      </c>
      <c r="E174" s="50">
        <f t="shared" si="2"/>
        <v>0</v>
      </c>
    </row>
    <row r="175" spans="1:5" x14ac:dyDescent="0.25">
      <c r="A175" s="89" t="s">
        <v>94</v>
      </c>
      <c r="B175" s="30" t="s">
        <v>224</v>
      </c>
      <c r="C175" s="87">
        <v>3577</v>
      </c>
      <c r="D175" s="107">
        <v>22415</v>
      </c>
      <c r="E175" s="50">
        <f t="shared" si="2"/>
        <v>18838</v>
      </c>
    </row>
    <row r="176" spans="1:5" x14ac:dyDescent="0.25">
      <c r="A176" s="89" t="s">
        <v>94</v>
      </c>
      <c r="B176" s="30" t="s">
        <v>225</v>
      </c>
      <c r="C176" s="87">
        <v>3000</v>
      </c>
      <c r="D176" s="50">
        <v>3000</v>
      </c>
      <c r="E176" s="50">
        <f t="shared" si="2"/>
        <v>0</v>
      </c>
    </row>
    <row r="177" spans="1:5" x14ac:dyDescent="0.25">
      <c r="A177" s="89" t="s">
        <v>94</v>
      </c>
      <c r="B177" s="30" t="s">
        <v>226</v>
      </c>
      <c r="C177" s="87">
        <v>8268</v>
      </c>
      <c r="D177" s="50">
        <v>13231</v>
      </c>
      <c r="E177" s="50">
        <f t="shared" si="2"/>
        <v>4963</v>
      </c>
    </row>
    <row r="178" spans="1:5" x14ac:dyDescent="0.25">
      <c r="A178" s="89" t="s">
        <v>94</v>
      </c>
      <c r="B178" s="30" t="s">
        <v>227</v>
      </c>
      <c r="C178" s="87">
        <v>14480</v>
      </c>
      <c r="D178" s="50">
        <v>14480</v>
      </c>
      <c r="E178" s="50">
        <f t="shared" si="2"/>
        <v>0</v>
      </c>
    </row>
    <row r="179" spans="1:5" x14ac:dyDescent="0.25">
      <c r="A179" s="89" t="s">
        <v>95</v>
      </c>
      <c r="B179" s="30" t="s">
        <v>228</v>
      </c>
      <c r="C179" s="87">
        <v>22527</v>
      </c>
      <c r="D179" s="50">
        <v>22527</v>
      </c>
      <c r="E179" s="50">
        <f t="shared" si="2"/>
        <v>0</v>
      </c>
    </row>
    <row r="180" spans="1:5" ht="16.5" thickBot="1" x14ac:dyDescent="0.3">
      <c r="A180" s="109" t="s">
        <v>96</v>
      </c>
      <c r="B180" s="117" t="s">
        <v>97</v>
      </c>
      <c r="C180" s="111">
        <v>2000</v>
      </c>
      <c r="D180" s="113">
        <v>2000</v>
      </c>
      <c r="E180" s="113">
        <f t="shared" si="2"/>
        <v>0</v>
      </c>
    </row>
    <row r="181" spans="1:5" x14ac:dyDescent="0.25">
      <c r="A181" s="99" t="s">
        <v>136</v>
      </c>
      <c r="B181" s="106" t="s">
        <v>137</v>
      </c>
      <c r="C181" s="101">
        <f>SUM(C182:C206)</f>
        <v>6299577</v>
      </c>
      <c r="D181" s="40">
        <f>SUM(D182:D206)</f>
        <v>6338284</v>
      </c>
      <c r="E181" s="85">
        <f t="shared" si="2"/>
        <v>38707</v>
      </c>
    </row>
    <row r="182" spans="1:5" x14ac:dyDescent="0.25">
      <c r="A182" s="86" t="s">
        <v>98</v>
      </c>
      <c r="B182" s="30" t="s">
        <v>229</v>
      </c>
      <c r="C182" s="87">
        <v>295991</v>
      </c>
      <c r="D182" s="50">
        <v>297638</v>
      </c>
      <c r="E182" s="50">
        <f t="shared" si="2"/>
        <v>1647</v>
      </c>
    </row>
    <row r="183" spans="1:5" x14ac:dyDescent="0.25">
      <c r="A183" s="89" t="s">
        <v>98</v>
      </c>
      <c r="B183" s="91" t="s">
        <v>230</v>
      </c>
      <c r="C183" s="87">
        <v>517272</v>
      </c>
      <c r="D183" s="50">
        <v>523869</v>
      </c>
      <c r="E183" s="50">
        <f t="shared" si="2"/>
        <v>6597</v>
      </c>
    </row>
    <row r="184" spans="1:5" x14ac:dyDescent="0.25">
      <c r="A184" s="89" t="s">
        <v>98</v>
      </c>
      <c r="B184" s="91" t="s">
        <v>231</v>
      </c>
      <c r="C184" s="87">
        <v>145313</v>
      </c>
      <c r="D184" s="50">
        <v>145475</v>
      </c>
      <c r="E184" s="50">
        <f t="shared" si="2"/>
        <v>162</v>
      </c>
    </row>
    <row r="185" spans="1:5" x14ac:dyDescent="0.25">
      <c r="A185" s="89" t="s">
        <v>98</v>
      </c>
      <c r="B185" s="91" t="s">
        <v>232</v>
      </c>
      <c r="C185" s="87">
        <v>180227</v>
      </c>
      <c r="D185" s="50">
        <v>184227</v>
      </c>
      <c r="E185" s="50">
        <f t="shared" si="2"/>
        <v>4000</v>
      </c>
    </row>
    <row r="186" spans="1:5" x14ac:dyDescent="0.25">
      <c r="A186" s="89" t="s">
        <v>98</v>
      </c>
      <c r="B186" s="91" t="s">
        <v>233</v>
      </c>
      <c r="C186" s="87">
        <v>87683</v>
      </c>
      <c r="D186" s="50">
        <v>87683</v>
      </c>
      <c r="E186" s="50">
        <f t="shared" si="2"/>
        <v>0</v>
      </c>
    </row>
    <row r="187" spans="1:5" x14ac:dyDescent="0.25">
      <c r="A187" s="89" t="s">
        <v>98</v>
      </c>
      <c r="B187" s="30" t="s">
        <v>138</v>
      </c>
      <c r="C187" s="87">
        <v>87200</v>
      </c>
      <c r="D187" s="50">
        <v>117200</v>
      </c>
      <c r="E187" s="50">
        <f t="shared" si="2"/>
        <v>30000</v>
      </c>
    </row>
    <row r="188" spans="1:5" x14ac:dyDescent="0.25">
      <c r="A188" s="90" t="s">
        <v>99</v>
      </c>
      <c r="B188" s="91" t="s">
        <v>100</v>
      </c>
      <c r="C188" s="87">
        <v>559910</v>
      </c>
      <c r="D188" s="50">
        <v>559910</v>
      </c>
      <c r="E188" s="50">
        <f t="shared" si="2"/>
        <v>0</v>
      </c>
    </row>
    <row r="189" spans="1:5" x14ac:dyDescent="0.25">
      <c r="A189" s="90" t="s">
        <v>99</v>
      </c>
      <c r="B189" s="91" t="s">
        <v>149</v>
      </c>
      <c r="C189" s="87">
        <v>329030</v>
      </c>
      <c r="D189" s="50">
        <v>329030</v>
      </c>
      <c r="E189" s="50">
        <f t="shared" si="2"/>
        <v>0</v>
      </c>
    </row>
    <row r="190" spans="1:5" x14ac:dyDescent="0.25">
      <c r="A190" s="90" t="s">
        <v>99</v>
      </c>
      <c r="B190" s="91" t="s">
        <v>193</v>
      </c>
      <c r="C190" s="87">
        <v>92000</v>
      </c>
      <c r="D190" s="50">
        <v>92000</v>
      </c>
      <c r="E190" s="50">
        <f t="shared" si="2"/>
        <v>0</v>
      </c>
    </row>
    <row r="191" spans="1:5" x14ac:dyDescent="0.25">
      <c r="A191" s="89" t="s">
        <v>99</v>
      </c>
      <c r="B191" s="30" t="s">
        <v>150</v>
      </c>
      <c r="C191" s="87">
        <v>1553075</v>
      </c>
      <c r="D191" s="50">
        <v>1480135</v>
      </c>
      <c r="E191" s="50">
        <f t="shared" si="2"/>
        <v>-72940</v>
      </c>
    </row>
    <row r="192" spans="1:5" x14ac:dyDescent="0.25">
      <c r="A192" s="89" t="s">
        <v>99</v>
      </c>
      <c r="B192" s="91" t="s">
        <v>151</v>
      </c>
      <c r="C192" s="87">
        <v>1431310</v>
      </c>
      <c r="D192" s="50">
        <v>1482940</v>
      </c>
      <c r="E192" s="50">
        <f t="shared" si="2"/>
        <v>51630</v>
      </c>
    </row>
    <row r="193" spans="1:5" x14ac:dyDescent="0.25">
      <c r="A193" s="89" t="s">
        <v>101</v>
      </c>
      <c r="B193" s="30" t="s">
        <v>102</v>
      </c>
      <c r="C193" s="87">
        <v>58072</v>
      </c>
      <c r="D193" s="50">
        <v>68072</v>
      </c>
      <c r="E193" s="50">
        <f t="shared" si="2"/>
        <v>10000</v>
      </c>
    </row>
    <row r="194" spans="1:5" x14ac:dyDescent="0.25">
      <c r="A194" s="89" t="s">
        <v>103</v>
      </c>
      <c r="B194" s="30" t="s">
        <v>104</v>
      </c>
      <c r="C194" s="87">
        <v>159523</v>
      </c>
      <c r="D194" s="50">
        <v>159523</v>
      </c>
      <c r="E194" s="50">
        <f t="shared" si="2"/>
        <v>0</v>
      </c>
    </row>
    <row r="195" spans="1:5" x14ac:dyDescent="0.25">
      <c r="A195" s="89" t="s">
        <v>103</v>
      </c>
      <c r="B195" s="91" t="s">
        <v>105</v>
      </c>
      <c r="C195" s="87">
        <v>200187</v>
      </c>
      <c r="D195" s="50">
        <v>200187</v>
      </c>
      <c r="E195" s="50">
        <f t="shared" si="2"/>
        <v>0</v>
      </c>
    </row>
    <row r="196" spans="1:5" x14ac:dyDescent="0.25">
      <c r="A196" s="46" t="s">
        <v>103</v>
      </c>
      <c r="B196" s="91" t="s">
        <v>152</v>
      </c>
      <c r="C196" s="87">
        <v>19297</v>
      </c>
      <c r="D196" s="50">
        <v>17497</v>
      </c>
      <c r="E196" s="50">
        <f t="shared" si="2"/>
        <v>-1800</v>
      </c>
    </row>
    <row r="197" spans="1:5" x14ac:dyDescent="0.25">
      <c r="A197" s="89" t="s">
        <v>103</v>
      </c>
      <c r="B197" s="91" t="s">
        <v>153</v>
      </c>
      <c r="C197" s="87">
        <v>45519</v>
      </c>
      <c r="D197" s="50">
        <v>45519</v>
      </c>
      <c r="E197" s="50">
        <f t="shared" si="2"/>
        <v>0</v>
      </c>
    </row>
    <row r="198" spans="1:5" x14ac:dyDescent="0.25">
      <c r="A198" s="89" t="s">
        <v>103</v>
      </c>
      <c r="B198" s="91" t="s">
        <v>154</v>
      </c>
      <c r="C198" s="87">
        <v>89978</v>
      </c>
      <c r="D198" s="50">
        <v>89978</v>
      </c>
      <c r="E198" s="50">
        <f t="shared" si="2"/>
        <v>0</v>
      </c>
    </row>
    <row r="199" spans="1:5" x14ac:dyDescent="0.25">
      <c r="A199" s="89" t="s">
        <v>103</v>
      </c>
      <c r="B199" s="91" t="s">
        <v>198</v>
      </c>
      <c r="C199" s="87">
        <v>18000</v>
      </c>
      <c r="D199" s="50">
        <v>18000</v>
      </c>
      <c r="E199" s="50">
        <f t="shared" si="2"/>
        <v>0</v>
      </c>
    </row>
    <row r="200" spans="1:5" x14ac:dyDescent="0.25">
      <c r="A200" s="89" t="s">
        <v>106</v>
      </c>
      <c r="B200" s="91" t="s">
        <v>194</v>
      </c>
      <c r="C200" s="87">
        <v>95000</v>
      </c>
      <c r="D200" s="50">
        <v>100500</v>
      </c>
      <c r="E200" s="50">
        <f t="shared" si="2"/>
        <v>5500</v>
      </c>
    </row>
    <row r="201" spans="1:5" x14ac:dyDescent="0.25">
      <c r="A201" s="89" t="s">
        <v>107</v>
      </c>
      <c r="B201" s="91" t="s">
        <v>207</v>
      </c>
      <c r="C201" s="87">
        <v>109390</v>
      </c>
      <c r="D201" s="50">
        <v>111004</v>
      </c>
      <c r="E201" s="50">
        <f t="shared" si="2"/>
        <v>1614</v>
      </c>
    </row>
    <row r="202" spans="1:5" x14ac:dyDescent="0.25">
      <c r="A202" s="89" t="s">
        <v>107</v>
      </c>
      <c r="B202" s="91" t="s">
        <v>208</v>
      </c>
      <c r="C202" s="87">
        <v>106482</v>
      </c>
      <c r="D202" s="50">
        <v>109602</v>
      </c>
      <c r="E202" s="50">
        <f t="shared" si="2"/>
        <v>3120</v>
      </c>
    </row>
    <row r="203" spans="1:5" x14ac:dyDescent="0.25">
      <c r="A203" s="89" t="s">
        <v>107</v>
      </c>
      <c r="B203" s="91" t="s">
        <v>209</v>
      </c>
      <c r="C203" s="87">
        <v>44412</v>
      </c>
      <c r="D203" s="50">
        <v>46805</v>
      </c>
      <c r="E203" s="50">
        <f t="shared" si="2"/>
        <v>2393</v>
      </c>
    </row>
    <row r="204" spans="1:5" x14ac:dyDescent="0.25">
      <c r="A204" s="89" t="s">
        <v>107</v>
      </c>
      <c r="B204" s="91" t="s">
        <v>210</v>
      </c>
      <c r="C204" s="87">
        <v>20447</v>
      </c>
      <c r="D204" s="50">
        <v>20710</v>
      </c>
      <c r="E204" s="50">
        <f t="shared" si="2"/>
        <v>263</v>
      </c>
    </row>
    <row r="205" spans="1:5" x14ac:dyDescent="0.25">
      <c r="A205" s="89" t="s">
        <v>108</v>
      </c>
      <c r="B205" s="91" t="s">
        <v>155</v>
      </c>
      <c r="C205" s="87">
        <v>34062</v>
      </c>
      <c r="D205" s="50">
        <v>34062</v>
      </c>
      <c r="E205" s="50">
        <f t="shared" si="2"/>
        <v>0</v>
      </c>
    </row>
    <row r="206" spans="1:5" ht="16.5" thickBot="1" x14ac:dyDescent="0.3">
      <c r="A206" s="109" t="s">
        <v>156</v>
      </c>
      <c r="B206" s="110" t="s">
        <v>157</v>
      </c>
      <c r="C206" s="111">
        <v>20197</v>
      </c>
      <c r="D206" s="113">
        <v>16718</v>
      </c>
      <c r="E206" s="113">
        <f t="shared" si="2"/>
        <v>-3479</v>
      </c>
    </row>
    <row r="207" spans="1:5" x14ac:dyDescent="0.25">
      <c r="A207" s="140"/>
      <c r="B207" s="137"/>
      <c r="C207" s="57"/>
      <c r="D207" s="57"/>
      <c r="E207" s="57"/>
    </row>
    <row r="208" spans="1:5" x14ac:dyDescent="0.25">
      <c r="A208" s="140"/>
      <c r="B208" s="137"/>
      <c r="C208" s="57"/>
      <c r="D208" s="57"/>
      <c r="E208" s="57"/>
    </row>
    <row r="209" spans="1:6" ht="16.5" thickBot="1" x14ac:dyDescent="0.3">
      <c r="A209" s="141"/>
      <c r="B209" s="117"/>
      <c r="C209" s="139"/>
      <c r="D209" s="139"/>
      <c r="E209" s="139"/>
    </row>
    <row r="210" spans="1:6" x14ac:dyDescent="0.25">
      <c r="A210" s="81" t="s">
        <v>49</v>
      </c>
      <c r="B210" s="136" t="s">
        <v>139</v>
      </c>
      <c r="C210" s="83">
        <f>SUM(C211:C219)</f>
        <v>1364062</v>
      </c>
      <c r="D210" s="38">
        <f>SUM(D211:D219)</f>
        <v>1406670</v>
      </c>
      <c r="E210" s="92">
        <f t="shared" si="2"/>
        <v>42608</v>
      </c>
    </row>
    <row r="211" spans="1:6" x14ac:dyDescent="0.25">
      <c r="A211" s="89" t="s">
        <v>110</v>
      </c>
      <c r="B211" s="30" t="s">
        <v>109</v>
      </c>
      <c r="C211" s="87">
        <v>102403</v>
      </c>
      <c r="D211" s="50">
        <v>102403</v>
      </c>
      <c r="E211" s="50">
        <f t="shared" si="2"/>
        <v>0</v>
      </c>
    </row>
    <row r="212" spans="1:6" x14ac:dyDescent="0.25">
      <c r="A212" s="89" t="s">
        <v>111</v>
      </c>
      <c r="B212" s="30" t="s">
        <v>158</v>
      </c>
      <c r="C212" s="87">
        <v>224640</v>
      </c>
      <c r="D212" s="50">
        <v>226640</v>
      </c>
      <c r="E212" s="50">
        <f t="shared" ref="E212:E219" si="3">D212-C212</f>
        <v>2000</v>
      </c>
    </row>
    <row r="213" spans="1:6" x14ac:dyDescent="0.25">
      <c r="A213" s="89" t="s">
        <v>111</v>
      </c>
      <c r="B213" s="91" t="s">
        <v>159</v>
      </c>
      <c r="C213" s="87">
        <v>201036</v>
      </c>
      <c r="D213" s="50">
        <v>201036</v>
      </c>
      <c r="E213" s="50">
        <f t="shared" si="3"/>
        <v>0</v>
      </c>
    </row>
    <row r="214" spans="1:6" x14ac:dyDescent="0.25">
      <c r="A214" s="89" t="s">
        <v>111</v>
      </c>
      <c r="B214" s="91" t="s">
        <v>199</v>
      </c>
      <c r="C214" s="87">
        <v>240368</v>
      </c>
      <c r="D214" s="50">
        <v>240368</v>
      </c>
      <c r="E214" s="50">
        <f t="shared" si="3"/>
        <v>0</v>
      </c>
    </row>
    <row r="215" spans="1:6" x14ac:dyDescent="0.25">
      <c r="A215" s="90" t="s">
        <v>160</v>
      </c>
      <c r="B215" s="91" t="s">
        <v>195</v>
      </c>
      <c r="C215" s="87">
        <v>19650</v>
      </c>
      <c r="D215" s="50">
        <v>19650</v>
      </c>
      <c r="E215" s="50">
        <f t="shared" si="3"/>
        <v>0</v>
      </c>
    </row>
    <row r="216" spans="1:6" x14ac:dyDescent="0.25">
      <c r="A216" s="90" t="s">
        <v>161</v>
      </c>
      <c r="B216" s="91" t="s">
        <v>162</v>
      </c>
      <c r="C216" s="87">
        <v>217315</v>
      </c>
      <c r="D216" s="50">
        <v>241923</v>
      </c>
      <c r="E216" s="50">
        <f t="shared" si="3"/>
        <v>24608</v>
      </c>
    </row>
    <row r="217" spans="1:6" x14ac:dyDescent="0.25">
      <c r="A217" s="89" t="s">
        <v>112</v>
      </c>
      <c r="B217" s="30" t="s">
        <v>113</v>
      </c>
      <c r="C217" s="87">
        <v>278266</v>
      </c>
      <c r="D217" s="50">
        <v>294266</v>
      </c>
      <c r="E217" s="50">
        <f t="shared" si="3"/>
        <v>16000</v>
      </c>
    </row>
    <row r="218" spans="1:6" x14ac:dyDescent="0.25">
      <c r="A218" s="89" t="s">
        <v>115</v>
      </c>
      <c r="B218" s="30" t="s">
        <v>114</v>
      </c>
      <c r="C218" s="87">
        <v>68634</v>
      </c>
      <c r="D218" s="50">
        <v>68634</v>
      </c>
      <c r="E218" s="50">
        <f t="shared" si="3"/>
        <v>0</v>
      </c>
    </row>
    <row r="219" spans="1:6" x14ac:dyDescent="0.25">
      <c r="A219" s="115" t="s">
        <v>116</v>
      </c>
      <c r="B219" s="118" t="s">
        <v>140</v>
      </c>
      <c r="C219" s="87">
        <v>11750</v>
      </c>
      <c r="D219" s="50">
        <v>11750</v>
      </c>
      <c r="E219" s="92">
        <f t="shared" si="3"/>
        <v>0</v>
      </c>
    </row>
    <row r="220" spans="1:6" ht="16.5" thickBot="1" x14ac:dyDescent="0.3">
      <c r="A220" s="126" t="s">
        <v>163</v>
      </c>
      <c r="B220" s="127"/>
      <c r="C220" s="119">
        <f>C84+C92+C95+C104+C112+C126+C146+C181+C210</f>
        <v>12454798</v>
      </c>
      <c r="D220" s="119">
        <f>D84+D92+D95+D104+D112+D126+D146+D181+D210</f>
        <v>12908528</v>
      </c>
      <c r="E220" s="113">
        <f>D220-C220</f>
        <v>453730</v>
      </c>
      <c r="F220" s="58"/>
    </row>
  </sheetData>
  <mergeCells count="3">
    <mergeCell ref="A83:C83"/>
    <mergeCell ref="A220:B220"/>
    <mergeCell ref="A5:B5"/>
  </mergeCells>
  <pageMargins left="0.7" right="0.7" top="0.75" bottom="0.75" header="0.3" footer="0.3"/>
  <pageSetup paperSize="9" scale="75" fitToHeight="0" orientation="portrait" r:id="rId1"/>
  <headerFooter differentOddEven="1" differentFirst="1">
    <firstHeader xml:space="preserve">&amp;RLisa
Mulgi Vallavolikogu
20. veebruar 2019. a.
määrusele nr. 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33"/>
  <sheetViews>
    <sheetView topLeftCell="A29" zoomScale="98" zoomScaleNormal="98" workbookViewId="0">
      <selection activeCell="A29" sqref="A1:XFD1048576"/>
    </sheetView>
  </sheetViews>
  <sheetFormatPr defaultRowHeight="15" x14ac:dyDescent="0.25"/>
  <cols>
    <col min="2" max="2" width="51.5703125" customWidth="1"/>
    <col min="3" max="3" width="12.28515625" customWidth="1"/>
  </cols>
  <sheetData>
    <row r="1" spans="1:3" ht="33.75" customHeight="1" x14ac:dyDescent="0.25">
      <c r="A1" s="129"/>
      <c r="B1" s="129"/>
      <c r="C1" s="129"/>
    </row>
    <row r="2" spans="1:3" x14ac:dyDescent="0.25">
      <c r="A2" s="9"/>
      <c r="B2" s="9"/>
      <c r="C2" s="11"/>
    </row>
    <row r="3" spans="1:3" x14ac:dyDescent="0.25">
      <c r="C3" s="2"/>
    </row>
    <row r="4" spans="1:3" x14ac:dyDescent="0.25">
      <c r="C4" s="2"/>
    </row>
    <row r="5" spans="1:3" x14ac:dyDescent="0.25">
      <c r="C5" s="2"/>
    </row>
    <row r="6" spans="1:3" ht="15" customHeight="1" x14ac:dyDescent="0.25">
      <c r="C6" s="2"/>
    </row>
    <row r="7" spans="1:3" ht="15" customHeight="1" x14ac:dyDescent="0.25">
      <c r="A7" s="13"/>
      <c r="C7" s="2"/>
    </row>
    <row r="8" spans="1:3" x14ac:dyDescent="0.25">
      <c r="C8" s="2"/>
    </row>
    <row r="9" spans="1:3" x14ac:dyDescent="0.25">
      <c r="C9" s="2"/>
    </row>
    <row r="10" spans="1:3" x14ac:dyDescent="0.25">
      <c r="A10" s="7"/>
      <c r="B10" s="3"/>
      <c r="C10" s="12"/>
    </row>
    <row r="11" spans="1:3" x14ac:dyDescent="0.25">
      <c r="A11" s="13"/>
      <c r="C11" s="2"/>
    </row>
    <row r="12" spans="1:3" x14ac:dyDescent="0.25">
      <c r="A12" s="13"/>
      <c r="C12" s="2"/>
    </row>
    <row r="13" spans="1:3" x14ac:dyDescent="0.25">
      <c r="A13" s="13"/>
      <c r="C13" s="2"/>
    </row>
    <row r="14" spans="1:3" x14ac:dyDescent="0.25">
      <c r="A14" s="9"/>
      <c r="B14" s="14"/>
      <c r="C14" s="11"/>
    </row>
    <row r="15" spans="1:3" x14ac:dyDescent="0.25">
      <c r="A15" s="20"/>
      <c r="B15" s="21"/>
      <c r="C15" s="22"/>
    </row>
    <row r="16" spans="1:3" x14ac:dyDescent="0.25">
      <c r="C16" s="2"/>
    </row>
    <row r="17" spans="1:3" x14ac:dyDescent="0.25">
      <c r="C17" s="2"/>
    </row>
    <row r="18" spans="1:3" x14ac:dyDescent="0.25">
      <c r="C18" s="2"/>
    </row>
    <row r="19" spans="1:3" x14ac:dyDescent="0.25">
      <c r="A19" s="13"/>
      <c r="C19" s="2"/>
    </row>
    <row r="20" spans="1:3" x14ac:dyDescent="0.25">
      <c r="C20" s="2"/>
    </row>
    <row r="21" spans="1:3" x14ac:dyDescent="0.25">
      <c r="C21" s="2"/>
    </row>
    <row r="22" spans="1:3" x14ac:dyDescent="0.25">
      <c r="A22" s="13"/>
      <c r="C22" s="2"/>
    </row>
    <row r="23" spans="1:3" x14ac:dyDescent="0.25">
      <c r="A23" s="9"/>
      <c r="B23" s="9"/>
      <c r="C23" s="11"/>
    </row>
    <row r="24" spans="1:3" x14ac:dyDescent="0.25">
      <c r="C24" s="2"/>
    </row>
    <row r="25" spans="1:3" x14ac:dyDescent="0.25">
      <c r="C25" s="2"/>
    </row>
    <row r="26" spans="1:3" x14ac:dyDescent="0.25">
      <c r="C26" s="2"/>
    </row>
    <row r="27" spans="1:3" x14ac:dyDescent="0.25">
      <c r="C27" s="2"/>
    </row>
    <row r="28" spans="1:3" x14ac:dyDescent="0.25">
      <c r="C28" s="2"/>
    </row>
    <row r="29" spans="1:3" x14ac:dyDescent="0.25">
      <c r="A29" s="13"/>
      <c r="C29" s="2"/>
    </row>
    <row r="30" spans="1:3" x14ac:dyDescent="0.25">
      <c r="A30" s="13"/>
      <c r="C30" s="2"/>
    </row>
    <row r="31" spans="1:3" x14ac:dyDescent="0.25">
      <c r="A31" s="13"/>
      <c r="C31" s="2"/>
    </row>
    <row r="32" spans="1:3" x14ac:dyDescent="0.25">
      <c r="A32" s="9"/>
      <c r="B32" s="9"/>
      <c r="C32" s="11"/>
    </row>
    <row r="33" spans="1:3" x14ac:dyDescent="0.25">
      <c r="A33" s="13"/>
      <c r="C33" s="2"/>
    </row>
    <row r="34" spans="1:3" x14ac:dyDescent="0.25">
      <c r="B34" s="15"/>
      <c r="C34" s="2"/>
    </row>
    <row r="35" spans="1:3" x14ac:dyDescent="0.25">
      <c r="C35" s="2"/>
    </row>
    <row r="36" spans="1:3" x14ac:dyDescent="0.25">
      <c r="A36" s="13"/>
      <c r="C36" s="2"/>
    </row>
    <row r="37" spans="1:3" x14ac:dyDescent="0.25">
      <c r="C37" s="2"/>
    </row>
    <row r="38" spans="1:3" x14ac:dyDescent="0.25">
      <c r="A38" s="13"/>
      <c r="C38" s="2"/>
    </row>
    <row r="39" spans="1:3" x14ac:dyDescent="0.25">
      <c r="A39" s="13"/>
      <c r="C39" s="2"/>
    </row>
    <row r="40" spans="1:3" x14ac:dyDescent="0.25">
      <c r="A40" s="13"/>
      <c r="C40" s="2"/>
    </row>
    <row r="41" spans="1:3" x14ac:dyDescent="0.25">
      <c r="A41" s="13"/>
      <c r="C41" s="2"/>
    </row>
    <row r="42" spans="1:3" x14ac:dyDescent="0.25">
      <c r="A42" s="13"/>
      <c r="C42" s="2"/>
    </row>
    <row r="43" spans="1:3" x14ac:dyDescent="0.25">
      <c r="A43" s="13"/>
      <c r="C43" s="2"/>
    </row>
    <row r="44" spans="1:3" x14ac:dyDescent="0.25">
      <c r="A44" s="13"/>
      <c r="C44" s="2"/>
    </row>
    <row r="45" spans="1:3" x14ac:dyDescent="0.25">
      <c r="A45" s="13"/>
      <c r="C45" s="2"/>
    </row>
    <row r="46" spans="1:3" x14ac:dyDescent="0.25">
      <c r="A46" s="9"/>
      <c r="B46" s="9"/>
      <c r="C46" s="11"/>
    </row>
    <row r="47" spans="1:3" x14ac:dyDescent="0.25">
      <c r="C47" s="2"/>
    </row>
    <row r="48" spans="1:3" x14ac:dyDescent="0.25">
      <c r="C48" s="2"/>
    </row>
    <row r="49" spans="1:3" x14ac:dyDescent="0.25">
      <c r="C49" s="2"/>
    </row>
    <row r="50" spans="1:3" x14ac:dyDescent="0.25">
      <c r="C50" s="2"/>
    </row>
    <row r="51" spans="1:3" x14ac:dyDescent="0.25">
      <c r="C51" s="2"/>
    </row>
    <row r="52" spans="1:3" x14ac:dyDescent="0.25">
      <c r="A52" s="9"/>
      <c r="B52" s="9"/>
      <c r="C52" s="11"/>
    </row>
    <row r="53" spans="1:3" x14ac:dyDescent="0.25">
      <c r="A53" s="13"/>
      <c r="C53" s="2"/>
    </row>
    <row r="54" spans="1:3" x14ac:dyDescent="0.25">
      <c r="A54" s="13"/>
      <c r="C54" s="2"/>
    </row>
    <row r="55" spans="1:3" x14ac:dyDescent="0.25">
      <c r="A55" s="13"/>
      <c r="C55" s="2"/>
    </row>
    <row r="56" spans="1:3" x14ac:dyDescent="0.25">
      <c r="A56" s="13"/>
      <c r="C56" s="2"/>
    </row>
    <row r="57" spans="1:3" x14ac:dyDescent="0.25">
      <c r="A57" s="13"/>
      <c r="C57" s="2"/>
    </row>
    <row r="58" spans="1:3" x14ac:dyDescent="0.25">
      <c r="A58" s="13"/>
      <c r="C58" s="2"/>
    </row>
    <row r="59" spans="1:3" x14ac:dyDescent="0.25">
      <c r="A59" s="13"/>
      <c r="C59" s="2"/>
    </row>
    <row r="60" spans="1:3" x14ac:dyDescent="0.25">
      <c r="A60" s="13"/>
      <c r="C60" s="2"/>
    </row>
    <row r="61" spans="1:3" x14ac:dyDescent="0.25">
      <c r="A61" s="13"/>
      <c r="C61" s="2"/>
    </row>
    <row r="62" spans="1:3" x14ac:dyDescent="0.25">
      <c r="A62" s="13"/>
      <c r="C62" s="2"/>
    </row>
    <row r="63" spans="1:3" x14ac:dyDescent="0.25">
      <c r="C63" s="2"/>
    </row>
    <row r="64" spans="1:3" x14ac:dyDescent="0.25">
      <c r="C64" s="2"/>
    </row>
    <row r="65" spans="1:3" x14ac:dyDescent="0.25">
      <c r="A65" s="13"/>
      <c r="C65" s="2"/>
    </row>
    <row r="66" spans="1:3" x14ac:dyDescent="0.25">
      <c r="A66" s="13"/>
      <c r="C66" s="2"/>
    </row>
    <row r="67" spans="1:3" x14ac:dyDescent="0.25">
      <c r="A67" s="13"/>
      <c r="C67" s="2"/>
    </row>
    <row r="68" spans="1:3" x14ac:dyDescent="0.25">
      <c r="A68" s="13"/>
      <c r="C68" s="2"/>
    </row>
    <row r="69" spans="1:3" x14ac:dyDescent="0.25">
      <c r="A69" s="13"/>
      <c r="C69" s="2"/>
    </row>
    <row r="70" spans="1:3" x14ac:dyDescent="0.25">
      <c r="A70" s="13"/>
      <c r="C70" s="2"/>
    </row>
    <row r="71" spans="1:3" x14ac:dyDescent="0.25">
      <c r="B71" s="1"/>
      <c r="C71" s="2"/>
    </row>
    <row r="72" spans="1:3" x14ac:dyDescent="0.25">
      <c r="B72" s="10"/>
      <c r="C72" s="2"/>
    </row>
    <row r="73" spans="1:3" x14ac:dyDescent="0.25">
      <c r="C73" s="2"/>
    </row>
    <row r="74" spans="1:3" x14ac:dyDescent="0.25">
      <c r="C74" s="2"/>
    </row>
    <row r="75" spans="1:3" x14ac:dyDescent="0.25">
      <c r="C75" s="2"/>
    </row>
    <row r="76" spans="1:3" x14ac:dyDescent="0.25">
      <c r="C76" s="2"/>
    </row>
    <row r="77" spans="1:3" x14ac:dyDescent="0.25">
      <c r="C77" s="2"/>
    </row>
    <row r="78" spans="1:3" x14ac:dyDescent="0.25">
      <c r="C78" s="2"/>
    </row>
    <row r="79" spans="1:3" x14ac:dyDescent="0.25">
      <c r="C79" s="2"/>
    </row>
    <row r="80" spans="1:3" x14ac:dyDescent="0.25">
      <c r="C80" s="2"/>
    </row>
    <row r="81" spans="1:3" x14ac:dyDescent="0.25">
      <c r="C81" s="2"/>
    </row>
    <row r="82" spans="1:3" x14ac:dyDescent="0.25">
      <c r="C82" s="2"/>
    </row>
    <row r="83" spans="1:3" x14ac:dyDescent="0.25">
      <c r="C83" s="2"/>
    </row>
    <row r="84" spans="1:3" x14ac:dyDescent="0.25">
      <c r="C84" s="2"/>
    </row>
    <row r="85" spans="1:3" x14ac:dyDescent="0.25">
      <c r="C85" s="2"/>
    </row>
    <row r="86" spans="1:3" x14ac:dyDescent="0.25">
      <c r="A86" s="13"/>
      <c r="C86" s="2"/>
    </row>
    <row r="87" spans="1:3" x14ac:dyDescent="0.25">
      <c r="A87" s="13"/>
      <c r="C87" s="2"/>
    </row>
    <row r="88" spans="1:3" x14ac:dyDescent="0.25">
      <c r="A88" s="9"/>
      <c r="B88" s="9"/>
      <c r="C88" s="11"/>
    </row>
    <row r="89" spans="1:3" x14ac:dyDescent="0.25">
      <c r="C89" s="2"/>
    </row>
    <row r="90" spans="1:3" x14ac:dyDescent="0.25">
      <c r="C90" s="2"/>
    </row>
    <row r="91" spans="1:3" x14ac:dyDescent="0.25">
      <c r="C91" s="2"/>
    </row>
    <row r="92" spans="1:3" x14ac:dyDescent="0.25">
      <c r="C92" s="2"/>
    </row>
    <row r="93" spans="1:3" x14ac:dyDescent="0.25">
      <c r="C93" s="2"/>
    </row>
    <row r="94" spans="1:3" x14ac:dyDescent="0.25">
      <c r="C94" s="2"/>
    </row>
    <row r="95" spans="1:3" x14ac:dyDescent="0.25">
      <c r="A95" s="13"/>
      <c r="C95" s="2"/>
    </row>
    <row r="96" spans="1:3" x14ac:dyDescent="0.25">
      <c r="A96" s="13"/>
      <c r="C96" s="2"/>
    </row>
    <row r="97" spans="1:3" x14ac:dyDescent="0.25">
      <c r="A97" s="13"/>
      <c r="C97" s="2"/>
    </row>
    <row r="98" spans="1:3" x14ac:dyDescent="0.25">
      <c r="C98" s="2"/>
    </row>
    <row r="99" spans="1:3" x14ac:dyDescent="0.25">
      <c r="C99" s="2"/>
    </row>
    <row r="100" spans="1:3" x14ac:dyDescent="0.25">
      <c r="C100" s="2"/>
    </row>
    <row r="101" spans="1:3" x14ac:dyDescent="0.25">
      <c r="C101" s="2"/>
    </row>
    <row r="102" spans="1:3" x14ac:dyDescent="0.25">
      <c r="C102" s="2"/>
    </row>
    <row r="103" spans="1:3" x14ac:dyDescent="0.25">
      <c r="C103" s="2"/>
    </row>
    <row r="104" spans="1:3" x14ac:dyDescent="0.25">
      <c r="C104" s="2"/>
    </row>
    <row r="105" spans="1:3" ht="16.5" customHeight="1" x14ac:dyDescent="0.25">
      <c r="C105" s="2"/>
    </row>
    <row r="106" spans="1:3" x14ac:dyDescent="0.25">
      <c r="C106" s="2"/>
    </row>
    <row r="107" spans="1:3" x14ac:dyDescent="0.25">
      <c r="C107" s="2"/>
    </row>
    <row r="108" spans="1:3" x14ac:dyDescent="0.25">
      <c r="C108" s="2"/>
    </row>
    <row r="109" spans="1:3" x14ac:dyDescent="0.25">
      <c r="C109" s="2"/>
    </row>
    <row r="110" spans="1:3" x14ac:dyDescent="0.25">
      <c r="C110" s="2"/>
    </row>
    <row r="111" spans="1:3" x14ac:dyDescent="0.25">
      <c r="C111" s="2"/>
    </row>
    <row r="112" spans="1:3" x14ac:dyDescent="0.25">
      <c r="C112" s="2"/>
    </row>
    <row r="113" spans="1:3" x14ac:dyDescent="0.25">
      <c r="A113" s="13"/>
      <c r="C113" s="2"/>
    </row>
    <row r="114" spans="1:3" x14ac:dyDescent="0.25">
      <c r="A114" s="9"/>
      <c r="B114" s="9"/>
      <c r="C114" s="11"/>
    </row>
    <row r="115" spans="1:3" x14ac:dyDescent="0.25">
      <c r="C115" s="2"/>
    </row>
    <row r="116" spans="1:3" x14ac:dyDescent="0.25">
      <c r="C116" s="2"/>
    </row>
    <row r="117" spans="1:3" x14ac:dyDescent="0.25">
      <c r="C117" s="2"/>
    </row>
    <row r="118" spans="1:3" x14ac:dyDescent="0.25">
      <c r="C118" s="2"/>
    </row>
    <row r="119" spans="1:3" x14ac:dyDescent="0.25">
      <c r="A119" s="13"/>
      <c r="C119" s="2"/>
    </row>
    <row r="120" spans="1:3" x14ac:dyDescent="0.25">
      <c r="A120" s="13"/>
      <c r="C120" s="2"/>
    </row>
    <row r="121" spans="1:3" x14ac:dyDescent="0.25">
      <c r="C121" s="2"/>
    </row>
    <row r="122" spans="1:3" x14ac:dyDescent="0.25">
      <c r="C122" s="2"/>
    </row>
    <row r="123" spans="1:3" x14ac:dyDescent="0.25">
      <c r="C123" s="2"/>
    </row>
    <row r="124" spans="1:3" x14ac:dyDescent="0.25">
      <c r="A124" s="130"/>
      <c r="B124" s="130"/>
      <c r="C124" s="18"/>
    </row>
    <row r="130" spans="4:8" x14ac:dyDescent="0.25">
      <c r="D130" s="19"/>
      <c r="E130" s="19"/>
      <c r="F130" s="19"/>
      <c r="G130" s="19"/>
      <c r="H130" s="19"/>
    </row>
    <row r="131" spans="4:8" x14ac:dyDescent="0.25">
      <c r="D131" s="19"/>
      <c r="E131" s="19"/>
      <c r="F131" s="19"/>
      <c r="G131" s="19"/>
      <c r="H131" s="19"/>
    </row>
    <row r="132" spans="4:8" x14ac:dyDescent="0.25">
      <c r="D132" s="19"/>
      <c r="E132" s="19"/>
      <c r="F132" s="19"/>
      <c r="G132" s="19"/>
      <c r="H132" s="19"/>
    </row>
    <row r="133" spans="4:8" x14ac:dyDescent="0.25">
      <c r="D133" s="19"/>
      <c r="E133" s="19"/>
      <c r="F133" s="19"/>
      <c r="G133" s="19"/>
      <c r="H133" s="19"/>
    </row>
  </sheetData>
  <mergeCells count="2">
    <mergeCell ref="A1:C1"/>
    <mergeCell ref="A124:B124"/>
  </mergeCells>
  <pageMargins left="0.7" right="0.7" top="0.75" bottom="0.75" header="0.3" footer="0.3"/>
  <pageSetup paperSize="9" scale="24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95"/>
  <sheetViews>
    <sheetView workbookViewId="0">
      <selection sqref="A1:XFD1048576"/>
    </sheetView>
  </sheetViews>
  <sheetFormatPr defaultColWidth="9.140625" defaultRowHeight="18" customHeight="1" x14ac:dyDescent="0.25"/>
  <cols>
    <col min="1" max="1" width="64.7109375" customWidth="1"/>
    <col min="2" max="2" width="15.5703125" customWidth="1"/>
    <col min="3" max="4" width="12.85546875" customWidth="1"/>
    <col min="5" max="5" width="13.85546875" customWidth="1"/>
  </cols>
  <sheetData>
    <row r="1" spans="1:2" ht="18" customHeight="1" x14ac:dyDescent="0.25">
      <c r="A1" s="23"/>
      <c r="B1" s="23"/>
    </row>
    <row r="2" spans="1:2" ht="18" customHeight="1" x14ac:dyDescent="0.25">
      <c r="A2" s="24"/>
      <c r="B2" s="23"/>
    </row>
    <row r="3" spans="1:2" ht="18" customHeight="1" x14ac:dyDescent="0.25">
      <c r="A3" s="24"/>
      <c r="B3" s="24"/>
    </row>
    <row r="4" spans="1:2" ht="18" customHeight="1" x14ac:dyDescent="0.25">
      <c r="A4" s="23"/>
      <c r="B4" s="23"/>
    </row>
    <row r="5" spans="1:2" ht="18" customHeight="1" x14ac:dyDescent="0.25">
      <c r="A5" s="23"/>
      <c r="B5" s="23"/>
    </row>
    <row r="6" spans="1:2" ht="18" customHeight="1" x14ac:dyDescent="0.25">
      <c r="A6" s="23"/>
      <c r="B6" s="23"/>
    </row>
    <row r="7" spans="1:2" ht="18" customHeight="1" x14ac:dyDescent="0.25">
      <c r="A7" s="23"/>
      <c r="B7" s="23"/>
    </row>
    <row r="8" spans="1:2" ht="18" customHeight="1" x14ac:dyDescent="0.25">
      <c r="A8" s="23"/>
      <c r="B8" s="23"/>
    </row>
    <row r="9" spans="1:2" ht="18" customHeight="1" x14ac:dyDescent="0.25">
      <c r="A9" s="23"/>
      <c r="B9" s="23"/>
    </row>
    <row r="10" spans="1:2" ht="18" customHeight="1" x14ac:dyDescent="0.25">
      <c r="A10" s="23"/>
      <c r="B10" s="23"/>
    </row>
    <row r="11" spans="1:2" ht="18" customHeight="1" x14ac:dyDescent="0.25">
      <c r="A11" s="23"/>
      <c r="B11" s="23"/>
    </row>
    <row r="12" spans="1:2" ht="18" customHeight="1" x14ac:dyDescent="0.25">
      <c r="A12" s="23"/>
      <c r="B12" s="23"/>
    </row>
    <row r="13" spans="1:2" ht="18" customHeight="1" x14ac:dyDescent="0.25">
      <c r="A13" s="23"/>
      <c r="B13" s="23"/>
    </row>
    <row r="14" spans="1:2" ht="18" customHeight="1" x14ac:dyDescent="0.25">
      <c r="A14" s="23"/>
      <c r="B14" s="23"/>
    </row>
    <row r="15" spans="1:2" ht="18" customHeight="1" x14ac:dyDescent="0.25">
      <c r="A15" s="23"/>
      <c r="B15" s="23"/>
    </row>
    <row r="16" spans="1:2" ht="18" customHeight="1" x14ac:dyDescent="0.25">
      <c r="A16" s="23"/>
      <c r="B16" s="23"/>
    </row>
    <row r="17" spans="1:2" ht="18" customHeight="1" x14ac:dyDescent="0.25">
      <c r="A17" s="23"/>
      <c r="B17" s="23"/>
    </row>
    <row r="18" spans="1:2" ht="18" customHeight="1" x14ac:dyDescent="0.25">
      <c r="A18" s="24"/>
      <c r="B18" s="24"/>
    </row>
    <row r="19" spans="1:2" ht="18" customHeight="1" x14ac:dyDescent="0.25">
      <c r="A19" s="23"/>
      <c r="B19" s="23"/>
    </row>
    <row r="20" spans="1:2" ht="18" customHeight="1" x14ac:dyDescent="0.25">
      <c r="A20" s="23"/>
      <c r="B20" s="23"/>
    </row>
    <row r="21" spans="1:2" ht="18" customHeight="1" x14ac:dyDescent="0.25">
      <c r="A21" s="23"/>
      <c r="B21" s="23"/>
    </row>
    <row r="22" spans="1:2" ht="18" customHeight="1" x14ac:dyDescent="0.25">
      <c r="A22" s="23"/>
      <c r="B22" s="23"/>
    </row>
    <row r="23" spans="1:2" ht="18" customHeight="1" x14ac:dyDescent="0.25">
      <c r="A23" s="23"/>
      <c r="B23" s="23"/>
    </row>
    <row r="24" spans="1:2" ht="18" customHeight="1" x14ac:dyDescent="0.25">
      <c r="A24" s="23"/>
      <c r="B24" s="23"/>
    </row>
    <row r="25" spans="1:2" ht="18" customHeight="1" x14ac:dyDescent="0.25">
      <c r="A25" s="23"/>
      <c r="B25" s="23"/>
    </row>
    <row r="26" spans="1:2" ht="18" customHeight="1" x14ac:dyDescent="0.25">
      <c r="A26" s="23"/>
      <c r="B26" s="23"/>
    </row>
    <row r="27" spans="1:2" ht="18" customHeight="1" x14ac:dyDescent="0.25">
      <c r="A27" s="23"/>
      <c r="B27" s="23"/>
    </row>
    <row r="28" spans="1:2" ht="18" customHeight="1" x14ac:dyDescent="0.25">
      <c r="A28" s="23"/>
      <c r="B28" s="23"/>
    </row>
    <row r="29" spans="1:2" ht="18" customHeight="1" x14ac:dyDescent="0.25">
      <c r="A29" s="24"/>
      <c r="B29" s="24"/>
    </row>
    <row r="30" spans="1:2" ht="18" customHeight="1" x14ac:dyDescent="0.25">
      <c r="A30" s="23"/>
      <c r="B30" s="23"/>
    </row>
    <row r="31" spans="1:2" ht="18" customHeight="1" x14ac:dyDescent="0.25">
      <c r="A31" s="23"/>
      <c r="B31" s="23"/>
    </row>
    <row r="32" spans="1:2" ht="18" customHeight="1" x14ac:dyDescent="0.25">
      <c r="A32" s="23"/>
      <c r="B32" s="23"/>
    </row>
    <row r="33" spans="1:8" ht="18" customHeight="1" x14ac:dyDescent="0.25">
      <c r="A33" s="24"/>
      <c r="B33" s="24"/>
    </row>
    <row r="34" spans="1:8" ht="18" customHeight="1" x14ac:dyDescent="0.25">
      <c r="A34" s="23"/>
      <c r="B34" s="23"/>
    </row>
    <row r="36" spans="1:8" ht="18" customHeight="1" x14ac:dyDescent="0.25">
      <c r="A36" s="25"/>
    </row>
    <row r="38" spans="1:8" ht="18" customHeight="1" x14ac:dyDescent="0.25">
      <c r="A38" s="26"/>
    </row>
    <row r="40" spans="1:8" ht="18" customHeight="1" x14ac:dyDescent="0.25">
      <c r="A40" s="27"/>
      <c r="B40" s="27"/>
      <c r="C40" s="27"/>
      <c r="D40" s="27"/>
      <c r="E40" s="27"/>
      <c r="F40" s="27"/>
      <c r="G40" s="132"/>
      <c r="H40" s="132"/>
    </row>
    <row r="41" spans="1:8" ht="18" customHeight="1" x14ac:dyDescent="0.25">
      <c r="A41" s="131"/>
      <c r="B41" s="131"/>
      <c r="C41" s="131"/>
      <c r="D41" s="131"/>
      <c r="E41" s="131"/>
      <c r="F41" s="28"/>
      <c r="G41" s="131"/>
      <c r="H41" s="131"/>
    </row>
    <row r="42" spans="1:8" ht="18" customHeight="1" x14ac:dyDescent="0.25">
      <c r="A42" s="131"/>
      <c r="B42" s="131"/>
      <c r="C42" s="131"/>
      <c r="D42" s="23"/>
      <c r="E42" s="23"/>
      <c r="F42" s="23"/>
      <c r="G42" s="131"/>
      <c r="H42" s="131"/>
    </row>
    <row r="43" spans="1:8" ht="18" customHeight="1" x14ac:dyDescent="0.25">
      <c r="A43" s="23"/>
    </row>
    <row r="44" spans="1:8" ht="18" customHeight="1" x14ac:dyDescent="0.25">
      <c r="A44" s="23"/>
      <c r="B44" s="23"/>
      <c r="C44" s="23"/>
      <c r="D44" s="23"/>
      <c r="E44" s="23"/>
    </row>
    <row r="45" spans="1:8" ht="18" customHeight="1" x14ac:dyDescent="0.25">
      <c r="A45" s="23"/>
    </row>
    <row r="46" spans="1:8" ht="18" customHeight="1" x14ac:dyDescent="0.25">
      <c r="A46" s="23"/>
      <c r="B46" s="23"/>
      <c r="C46" s="23"/>
      <c r="D46" s="23"/>
      <c r="E46" s="23"/>
    </row>
    <row r="47" spans="1:8" ht="18" customHeight="1" x14ac:dyDescent="0.25">
      <c r="A47" s="23"/>
    </row>
    <row r="48" spans="1:8" ht="18" customHeight="1" x14ac:dyDescent="0.25">
      <c r="A48" s="23"/>
      <c r="B48" s="23"/>
      <c r="C48" s="23"/>
      <c r="D48" s="23"/>
      <c r="E48" s="23"/>
    </row>
    <row r="49" spans="1:8" ht="18" customHeight="1" x14ac:dyDescent="0.25">
      <c r="A49" s="23"/>
    </row>
    <row r="50" spans="1:8" ht="18" customHeight="1" x14ac:dyDescent="0.25">
      <c r="A50" s="23"/>
      <c r="B50" s="23"/>
      <c r="C50" s="23"/>
      <c r="D50" s="23"/>
      <c r="E50" s="23"/>
    </row>
    <row r="51" spans="1:8" ht="18" customHeight="1" x14ac:dyDescent="0.25">
      <c r="A51" s="131"/>
      <c r="B51" s="131"/>
      <c r="C51" s="131"/>
      <c r="D51" s="131"/>
      <c r="E51" s="131"/>
      <c r="F51" s="131"/>
      <c r="G51" s="131"/>
      <c r="H51" s="131"/>
    </row>
    <row r="54" spans="1:8" ht="18" customHeight="1" x14ac:dyDescent="0.25">
      <c r="A54" s="29"/>
    </row>
    <row r="56" spans="1:8" ht="18" customHeight="1" x14ac:dyDescent="0.25">
      <c r="C56" s="2"/>
      <c r="D56" s="2"/>
      <c r="E56" s="2"/>
    </row>
    <row r="57" spans="1:8" ht="18" customHeight="1" x14ac:dyDescent="0.25">
      <c r="C57" s="2"/>
      <c r="D57" s="2"/>
      <c r="E57" s="2"/>
    </row>
    <row r="58" spans="1:8" ht="18" customHeight="1" x14ac:dyDescent="0.25">
      <c r="C58" s="2"/>
      <c r="D58" s="2"/>
      <c r="E58" s="2"/>
    </row>
    <row r="59" spans="1:8" ht="18" customHeight="1" x14ac:dyDescent="0.25">
      <c r="C59" s="2"/>
      <c r="D59" s="2"/>
      <c r="E59" s="2"/>
    </row>
    <row r="60" spans="1:8" ht="18" customHeight="1" x14ac:dyDescent="0.25">
      <c r="C60" s="2"/>
      <c r="D60" s="2"/>
      <c r="E60" s="2"/>
    </row>
    <row r="61" spans="1:8" ht="18" customHeight="1" x14ac:dyDescent="0.25">
      <c r="C61" s="2"/>
      <c r="D61" s="2"/>
      <c r="E61" s="2"/>
    </row>
    <row r="62" spans="1:8" ht="18" customHeight="1" x14ac:dyDescent="0.25">
      <c r="C62" s="2"/>
      <c r="D62" s="2"/>
      <c r="E62" s="2"/>
    </row>
    <row r="63" spans="1:8" ht="18" customHeight="1" x14ac:dyDescent="0.25">
      <c r="A63" s="7"/>
      <c r="B63" s="3"/>
      <c r="C63" s="12"/>
      <c r="D63" s="2"/>
      <c r="E63" s="12"/>
    </row>
    <row r="64" spans="1:8" ht="18" customHeight="1" x14ac:dyDescent="0.25">
      <c r="A64" s="13"/>
      <c r="C64" s="2"/>
      <c r="D64" s="2"/>
      <c r="E64" s="2"/>
    </row>
    <row r="65" spans="1:5" ht="18" customHeight="1" x14ac:dyDescent="0.25">
      <c r="A65" s="13"/>
      <c r="C65" s="2"/>
      <c r="D65" s="2"/>
      <c r="E65" s="2"/>
    </row>
    <row r="66" spans="1:5" ht="18" customHeight="1" x14ac:dyDescent="0.25">
      <c r="A66" s="13"/>
      <c r="C66" s="2"/>
      <c r="D66" s="2"/>
      <c r="E66" s="2"/>
    </row>
    <row r="67" spans="1:5" ht="18" customHeight="1" x14ac:dyDescent="0.25">
      <c r="A67" s="9"/>
      <c r="B67" s="14"/>
      <c r="C67" s="11"/>
      <c r="D67" s="2"/>
      <c r="E67" s="11"/>
    </row>
    <row r="68" spans="1:5" ht="18" customHeight="1" x14ac:dyDescent="0.25">
      <c r="C68" s="2"/>
      <c r="D68" s="2"/>
      <c r="E68" s="2"/>
    </row>
    <row r="69" spans="1:5" ht="18" customHeight="1" x14ac:dyDescent="0.25">
      <c r="C69" s="2"/>
      <c r="D69" s="2"/>
      <c r="E69" s="2"/>
    </row>
    <row r="70" spans="1:5" ht="18" customHeight="1" x14ac:dyDescent="0.25">
      <c r="C70" s="2"/>
      <c r="D70" s="2"/>
      <c r="E70" s="2"/>
    </row>
    <row r="71" spans="1:5" ht="18" customHeight="1" x14ac:dyDescent="0.25">
      <c r="A71" s="13"/>
      <c r="C71" s="2"/>
      <c r="D71" s="2"/>
      <c r="E71" s="2"/>
    </row>
    <row r="72" spans="1:5" ht="18" customHeight="1" x14ac:dyDescent="0.25">
      <c r="C72" s="2"/>
      <c r="D72" s="2"/>
      <c r="E72" s="2"/>
    </row>
    <row r="73" spans="1:5" ht="18" customHeight="1" x14ac:dyDescent="0.25">
      <c r="C73" s="2"/>
      <c r="D73" s="2"/>
      <c r="E73" s="2"/>
    </row>
    <row r="74" spans="1:5" ht="18" customHeight="1" x14ac:dyDescent="0.25">
      <c r="A74" s="13"/>
      <c r="C74" s="2"/>
      <c r="D74" s="2"/>
      <c r="E74" s="2"/>
    </row>
    <row r="75" spans="1:5" ht="18" customHeight="1" x14ac:dyDescent="0.25">
      <c r="A75" s="13"/>
      <c r="C75" s="2"/>
      <c r="D75" s="2"/>
      <c r="E75" s="2"/>
    </row>
    <row r="76" spans="1:5" ht="18" customHeight="1" x14ac:dyDescent="0.25">
      <c r="A76" s="9"/>
      <c r="B76" s="9"/>
      <c r="C76" s="11"/>
      <c r="D76" s="2"/>
      <c r="E76" s="11"/>
    </row>
    <row r="77" spans="1:5" ht="18" customHeight="1" x14ac:dyDescent="0.25">
      <c r="C77" s="2"/>
      <c r="D77" s="2"/>
      <c r="E77" s="2"/>
    </row>
    <row r="78" spans="1:5" ht="18" customHeight="1" x14ac:dyDescent="0.25">
      <c r="C78" s="2"/>
      <c r="D78" s="2"/>
      <c r="E78" s="2"/>
    </row>
    <row r="79" spans="1:5" ht="18" customHeight="1" x14ac:dyDescent="0.25">
      <c r="C79" s="2"/>
      <c r="D79" s="2"/>
      <c r="E79" s="2"/>
    </row>
    <row r="80" spans="1:5" ht="18" customHeight="1" x14ac:dyDescent="0.25">
      <c r="C80" s="2"/>
      <c r="D80" s="2"/>
      <c r="E80" s="2"/>
    </row>
    <row r="81" spans="1:5" ht="18" customHeight="1" x14ac:dyDescent="0.25">
      <c r="C81" s="2"/>
      <c r="D81" s="2"/>
      <c r="E81" s="2"/>
    </row>
    <row r="82" spans="1:5" ht="18" customHeight="1" x14ac:dyDescent="0.25">
      <c r="A82" s="13"/>
      <c r="C82" s="2"/>
      <c r="D82" s="2"/>
      <c r="E82" s="2"/>
    </row>
    <row r="83" spans="1:5" ht="18" customHeight="1" x14ac:dyDescent="0.25">
      <c r="A83" s="13"/>
      <c r="C83" s="2"/>
      <c r="D83" s="2"/>
      <c r="E83" s="2"/>
    </row>
    <row r="84" spans="1:5" ht="18" customHeight="1" x14ac:dyDescent="0.25">
      <c r="A84" s="13"/>
      <c r="C84" s="2"/>
      <c r="D84" s="2"/>
      <c r="E84" s="2"/>
    </row>
    <row r="85" spans="1:5" ht="18" customHeight="1" x14ac:dyDescent="0.25">
      <c r="A85" s="9"/>
      <c r="B85" s="9"/>
      <c r="C85" s="11"/>
      <c r="D85" s="2"/>
      <c r="E85" s="11"/>
    </row>
    <row r="86" spans="1:5" ht="18" customHeight="1" x14ac:dyDescent="0.25">
      <c r="B86" s="15"/>
      <c r="C86" s="2"/>
      <c r="D86" s="2"/>
      <c r="E86" s="2"/>
    </row>
    <row r="87" spans="1:5" ht="18" customHeight="1" x14ac:dyDescent="0.25">
      <c r="C87" s="2"/>
      <c r="D87" s="2"/>
      <c r="E87" s="2"/>
    </row>
    <row r="88" spans="1:5" ht="18" customHeight="1" x14ac:dyDescent="0.25">
      <c r="C88" s="2"/>
      <c r="D88" s="2"/>
      <c r="E88" s="2"/>
    </row>
    <row r="89" spans="1:5" ht="18" customHeight="1" x14ac:dyDescent="0.25">
      <c r="A89" s="13"/>
      <c r="C89" s="2"/>
      <c r="D89" s="2"/>
      <c r="E89" s="2"/>
    </row>
    <row r="90" spans="1:5" ht="18" customHeight="1" x14ac:dyDescent="0.25">
      <c r="A90" s="13"/>
      <c r="C90" s="2"/>
      <c r="D90" s="2"/>
      <c r="E90" s="2"/>
    </row>
    <row r="91" spans="1:5" ht="18" customHeight="1" x14ac:dyDescent="0.25">
      <c r="C91" s="2"/>
      <c r="D91" s="2"/>
      <c r="E91" s="2"/>
    </row>
    <row r="92" spans="1:5" ht="18" customHeight="1" x14ac:dyDescent="0.25">
      <c r="C92" s="2"/>
      <c r="D92" s="2"/>
      <c r="E92" s="2"/>
    </row>
    <row r="93" spans="1:5" ht="18" customHeight="1" x14ac:dyDescent="0.25">
      <c r="C93" s="2"/>
      <c r="D93" s="2"/>
      <c r="E93" s="2"/>
    </row>
    <row r="94" spans="1:5" ht="18" customHeight="1" x14ac:dyDescent="0.25">
      <c r="C94" s="2"/>
      <c r="D94" s="2"/>
      <c r="E94" s="2"/>
    </row>
    <row r="95" spans="1:5" ht="18" customHeight="1" x14ac:dyDescent="0.25">
      <c r="A95" s="13"/>
      <c r="C95" s="2"/>
      <c r="D95" s="2"/>
      <c r="E95" s="2"/>
    </row>
    <row r="96" spans="1:5" ht="18" customHeight="1" x14ac:dyDescent="0.25">
      <c r="C96" s="2"/>
      <c r="D96" s="2"/>
      <c r="E96" s="2"/>
    </row>
    <row r="97" spans="1:5" ht="18" customHeight="1" x14ac:dyDescent="0.25">
      <c r="A97" s="13"/>
      <c r="C97" s="2"/>
      <c r="D97" s="2"/>
      <c r="E97" s="2"/>
    </row>
    <row r="98" spans="1:5" ht="18" customHeight="1" x14ac:dyDescent="0.25">
      <c r="A98" s="13"/>
      <c r="C98" s="2"/>
      <c r="D98" s="2"/>
      <c r="E98" s="2"/>
    </row>
    <row r="99" spans="1:5" ht="18" customHeight="1" x14ac:dyDescent="0.25">
      <c r="A99" s="13"/>
      <c r="C99" s="2"/>
      <c r="D99" s="2"/>
      <c r="E99" s="2"/>
    </row>
    <row r="100" spans="1:5" ht="18" customHeight="1" x14ac:dyDescent="0.25">
      <c r="A100" s="13"/>
      <c r="C100" s="2"/>
      <c r="D100" s="2"/>
      <c r="E100" s="2"/>
    </row>
    <row r="101" spans="1:5" ht="18" customHeight="1" x14ac:dyDescent="0.25">
      <c r="A101" s="13"/>
      <c r="C101" s="2"/>
      <c r="D101" s="2"/>
      <c r="E101" s="2"/>
    </row>
    <row r="102" spans="1:5" ht="18" customHeight="1" x14ac:dyDescent="0.25">
      <c r="A102" s="13"/>
      <c r="C102" s="2"/>
      <c r="D102" s="2"/>
      <c r="E102" s="2"/>
    </row>
    <row r="103" spans="1:5" ht="18" customHeight="1" x14ac:dyDescent="0.25">
      <c r="A103" s="13"/>
      <c r="C103" s="2"/>
      <c r="D103" s="2"/>
      <c r="E103" s="2"/>
    </row>
    <row r="104" spans="1:5" ht="18" customHeight="1" x14ac:dyDescent="0.25">
      <c r="A104" s="9"/>
      <c r="B104" s="9"/>
      <c r="C104" s="11"/>
      <c r="D104" s="2"/>
      <c r="E104" s="11"/>
    </row>
    <row r="105" spans="1:5" ht="18" customHeight="1" x14ac:dyDescent="0.25">
      <c r="C105" s="2"/>
      <c r="D105" s="2"/>
      <c r="E105" s="2"/>
    </row>
    <row r="106" spans="1:5" ht="18" customHeight="1" x14ac:dyDescent="0.25">
      <c r="C106" s="2"/>
      <c r="D106" s="2"/>
      <c r="E106" s="2"/>
    </row>
    <row r="107" spans="1:5" ht="18" customHeight="1" x14ac:dyDescent="0.25">
      <c r="C107" s="2"/>
      <c r="D107" s="2"/>
      <c r="E107" s="2"/>
    </row>
    <row r="108" spans="1:5" ht="18" customHeight="1" x14ac:dyDescent="0.25">
      <c r="A108" s="9"/>
      <c r="B108" s="9"/>
      <c r="C108" s="11"/>
      <c r="D108" s="2"/>
      <c r="E108" s="11"/>
    </row>
    <row r="109" spans="1:5" ht="18" customHeight="1" x14ac:dyDescent="0.25">
      <c r="A109" s="13"/>
      <c r="C109" s="2"/>
      <c r="D109" s="2"/>
      <c r="E109" s="2"/>
    </row>
    <row r="110" spans="1:5" ht="18" customHeight="1" x14ac:dyDescent="0.25">
      <c r="A110" s="13"/>
      <c r="C110" s="2"/>
      <c r="D110" s="2"/>
      <c r="E110" s="2"/>
    </row>
    <row r="111" spans="1:5" ht="18" customHeight="1" x14ac:dyDescent="0.25">
      <c r="A111" s="13"/>
      <c r="C111" s="2"/>
      <c r="D111" s="2"/>
      <c r="E111" s="2"/>
    </row>
    <row r="112" spans="1:5" ht="18" customHeight="1" x14ac:dyDescent="0.25">
      <c r="A112" s="13"/>
      <c r="C112" s="16"/>
      <c r="D112" s="2"/>
      <c r="E112" s="16"/>
    </row>
    <row r="113" spans="1:5" ht="18" customHeight="1" x14ac:dyDescent="0.25">
      <c r="A113" s="13"/>
      <c r="C113" s="16"/>
      <c r="D113" s="2"/>
      <c r="E113" s="16"/>
    </row>
    <row r="114" spans="1:5" ht="18" customHeight="1" x14ac:dyDescent="0.25">
      <c r="A114" s="13"/>
      <c r="C114" s="16"/>
      <c r="D114" s="2"/>
      <c r="E114" s="16"/>
    </row>
    <row r="115" spans="1:5" ht="18" customHeight="1" x14ac:dyDescent="0.25">
      <c r="A115" s="13"/>
      <c r="C115" s="2"/>
      <c r="D115" s="2"/>
      <c r="E115" s="2"/>
    </row>
    <row r="116" spans="1:5" ht="18" customHeight="1" x14ac:dyDescent="0.25">
      <c r="A116" s="13"/>
      <c r="C116" s="2"/>
      <c r="D116" s="2"/>
      <c r="E116" s="2"/>
    </row>
    <row r="117" spans="1:5" ht="18" customHeight="1" x14ac:dyDescent="0.25">
      <c r="A117" s="13"/>
      <c r="C117" s="2"/>
      <c r="D117" s="2"/>
      <c r="E117" s="2"/>
    </row>
    <row r="118" spans="1:5" ht="18" customHeight="1" x14ac:dyDescent="0.25">
      <c r="A118" s="13"/>
      <c r="C118" s="2"/>
      <c r="D118" s="2"/>
      <c r="E118" s="2"/>
    </row>
    <row r="119" spans="1:5" ht="18" customHeight="1" x14ac:dyDescent="0.25">
      <c r="A119" s="13"/>
      <c r="C119" s="2"/>
      <c r="D119" s="2"/>
      <c r="E119" s="2"/>
    </row>
    <row r="120" spans="1:5" ht="18" customHeight="1" x14ac:dyDescent="0.25">
      <c r="A120" s="13"/>
      <c r="C120" s="2"/>
      <c r="D120" s="2"/>
      <c r="E120" s="2"/>
    </row>
    <row r="121" spans="1:5" ht="18" customHeight="1" x14ac:dyDescent="0.25">
      <c r="C121" s="2"/>
      <c r="D121" s="2"/>
      <c r="E121" s="2"/>
    </row>
    <row r="122" spans="1:5" ht="18" customHeight="1" x14ac:dyDescent="0.25">
      <c r="C122" s="2"/>
      <c r="D122" s="2"/>
      <c r="E122" s="2"/>
    </row>
    <row r="123" spans="1:5" ht="18" customHeight="1" x14ac:dyDescent="0.25">
      <c r="C123" s="2"/>
      <c r="D123" s="2"/>
      <c r="E123" s="2"/>
    </row>
    <row r="124" spans="1:5" ht="18" customHeight="1" x14ac:dyDescent="0.25">
      <c r="C124" s="2"/>
      <c r="D124" s="2"/>
      <c r="E124" s="2"/>
    </row>
    <row r="125" spans="1:5" ht="18" customHeight="1" x14ac:dyDescent="0.25">
      <c r="C125" s="2"/>
      <c r="D125" s="2"/>
      <c r="E125" s="2"/>
    </row>
    <row r="126" spans="1:5" ht="18" customHeight="1" x14ac:dyDescent="0.25">
      <c r="A126" s="13"/>
      <c r="C126" s="2"/>
      <c r="D126" s="2"/>
      <c r="E126" s="2"/>
    </row>
    <row r="127" spans="1:5" ht="18" customHeight="1" x14ac:dyDescent="0.25">
      <c r="A127" s="13"/>
      <c r="C127" s="2"/>
      <c r="D127" s="2"/>
      <c r="E127" s="2"/>
    </row>
    <row r="128" spans="1:5" ht="18" customHeight="1" x14ac:dyDescent="0.25">
      <c r="A128" s="13"/>
      <c r="C128" s="2"/>
      <c r="D128" s="2"/>
      <c r="E128" s="2"/>
    </row>
    <row r="129" spans="1:5" ht="18" customHeight="1" x14ac:dyDescent="0.25">
      <c r="A129" s="13"/>
      <c r="C129" s="2"/>
      <c r="D129" s="2"/>
      <c r="E129" s="2"/>
    </row>
    <row r="130" spans="1:5" ht="18" customHeight="1" x14ac:dyDescent="0.25">
      <c r="A130" s="13"/>
      <c r="C130" s="2"/>
      <c r="D130" s="2"/>
      <c r="E130" s="2"/>
    </row>
    <row r="131" spans="1:5" ht="18" customHeight="1" x14ac:dyDescent="0.25">
      <c r="A131" s="13"/>
      <c r="C131" s="2"/>
      <c r="D131" s="2"/>
      <c r="E131" s="2"/>
    </row>
    <row r="132" spans="1:5" ht="18" customHeight="1" x14ac:dyDescent="0.25">
      <c r="B132" s="1"/>
      <c r="C132" s="2"/>
      <c r="D132" s="2"/>
      <c r="E132" s="2"/>
    </row>
    <row r="133" spans="1:5" ht="18" customHeight="1" x14ac:dyDescent="0.25">
      <c r="B133" s="10"/>
      <c r="C133" s="2"/>
      <c r="D133" s="2"/>
      <c r="E133" s="2"/>
    </row>
    <row r="134" spans="1:5" ht="18" customHeight="1" x14ac:dyDescent="0.25">
      <c r="C134" s="2"/>
      <c r="D134" s="2"/>
      <c r="E134" s="2"/>
    </row>
    <row r="135" spans="1:5" ht="18" customHeight="1" x14ac:dyDescent="0.25">
      <c r="C135" s="16"/>
      <c r="D135" s="2"/>
      <c r="E135" s="16"/>
    </row>
    <row r="136" spans="1:5" ht="18" customHeight="1" x14ac:dyDescent="0.25">
      <c r="C136" s="2"/>
      <c r="D136" s="2"/>
      <c r="E136" s="2"/>
    </row>
    <row r="137" spans="1:5" ht="18" customHeight="1" x14ac:dyDescent="0.25">
      <c r="C137" s="2"/>
      <c r="D137" s="2"/>
      <c r="E137" s="2"/>
    </row>
    <row r="138" spans="1:5" ht="18" customHeight="1" x14ac:dyDescent="0.25">
      <c r="C138" s="2"/>
      <c r="D138" s="2"/>
      <c r="E138" s="2"/>
    </row>
    <row r="139" spans="1:5" ht="18" customHeight="1" x14ac:dyDescent="0.25">
      <c r="C139" s="2"/>
      <c r="D139" s="2"/>
      <c r="E139" s="2"/>
    </row>
    <row r="140" spans="1:5" ht="18" customHeight="1" x14ac:dyDescent="0.25">
      <c r="C140" s="2"/>
      <c r="D140" s="2"/>
      <c r="E140" s="2"/>
    </row>
    <row r="141" spans="1:5" ht="18" customHeight="1" x14ac:dyDescent="0.25">
      <c r="C141" s="2"/>
      <c r="D141" s="2"/>
      <c r="E141" s="2"/>
    </row>
    <row r="142" spans="1:5" ht="18" customHeight="1" x14ac:dyDescent="0.25">
      <c r="C142" s="2"/>
      <c r="D142" s="2"/>
      <c r="E142" s="2"/>
    </row>
    <row r="143" spans="1:5" ht="18" customHeight="1" x14ac:dyDescent="0.25">
      <c r="C143" s="2"/>
      <c r="D143" s="2"/>
      <c r="E143" s="2"/>
    </row>
    <row r="144" spans="1:5" ht="18" customHeight="1" x14ac:dyDescent="0.25">
      <c r="C144" s="2"/>
      <c r="D144" s="2"/>
      <c r="E144" s="2"/>
    </row>
    <row r="145" spans="1:5" ht="18" customHeight="1" x14ac:dyDescent="0.25">
      <c r="C145" s="2"/>
      <c r="D145" s="2"/>
      <c r="E145" s="2"/>
    </row>
    <row r="146" spans="1:5" ht="18" customHeight="1" x14ac:dyDescent="0.25">
      <c r="C146" s="2"/>
      <c r="D146" s="2"/>
      <c r="E146" s="2"/>
    </row>
    <row r="147" spans="1:5" ht="18" customHeight="1" x14ac:dyDescent="0.25">
      <c r="A147" s="13"/>
      <c r="C147" s="2"/>
      <c r="D147" s="2"/>
      <c r="E147" s="2"/>
    </row>
    <row r="148" spans="1:5" ht="18" customHeight="1" x14ac:dyDescent="0.25">
      <c r="A148" s="13"/>
      <c r="C148" s="2"/>
      <c r="D148" s="2"/>
      <c r="E148" s="2"/>
    </row>
    <row r="149" spans="1:5" ht="18" customHeight="1" x14ac:dyDescent="0.25">
      <c r="A149" s="13"/>
      <c r="C149" s="2"/>
      <c r="D149" s="2"/>
      <c r="E149" s="2"/>
    </row>
    <row r="150" spans="1:5" ht="18" customHeight="1" x14ac:dyDescent="0.25">
      <c r="A150" s="9"/>
      <c r="B150" s="9"/>
      <c r="C150" s="11"/>
      <c r="D150" s="2"/>
      <c r="E150" s="11"/>
    </row>
    <row r="151" spans="1:5" ht="18" customHeight="1" x14ac:dyDescent="0.25">
      <c r="C151" s="2"/>
      <c r="D151" s="2"/>
      <c r="E151" s="2"/>
    </row>
    <row r="152" spans="1:5" ht="18" customHeight="1" x14ac:dyDescent="0.25">
      <c r="C152" s="2"/>
      <c r="D152" s="2"/>
      <c r="E152" s="2"/>
    </row>
    <row r="153" spans="1:5" ht="18" customHeight="1" x14ac:dyDescent="0.25">
      <c r="C153" s="2"/>
      <c r="D153" s="2"/>
      <c r="E153" s="2"/>
    </row>
    <row r="154" spans="1:5" ht="18" customHeight="1" x14ac:dyDescent="0.25">
      <c r="C154" s="2"/>
      <c r="D154" s="2"/>
      <c r="E154" s="2"/>
    </row>
    <row r="155" spans="1:5" ht="18" customHeight="1" x14ac:dyDescent="0.25">
      <c r="C155" s="2"/>
      <c r="D155" s="2"/>
      <c r="E155" s="2"/>
    </row>
    <row r="156" spans="1:5" ht="18" customHeight="1" x14ac:dyDescent="0.25">
      <c r="C156" s="2"/>
      <c r="D156" s="2"/>
      <c r="E156" s="2"/>
    </row>
    <row r="157" spans="1:5" ht="18" customHeight="1" x14ac:dyDescent="0.25">
      <c r="A157" s="13"/>
      <c r="C157" s="2"/>
      <c r="D157" s="2"/>
      <c r="E157" s="2"/>
    </row>
    <row r="158" spans="1:5" ht="18" customHeight="1" x14ac:dyDescent="0.25">
      <c r="A158" s="13"/>
      <c r="C158" s="2"/>
      <c r="D158" s="2"/>
      <c r="E158" s="2"/>
    </row>
    <row r="159" spans="1:5" ht="18" customHeight="1" x14ac:dyDescent="0.25">
      <c r="A159" s="13"/>
      <c r="C159" s="2"/>
      <c r="D159" s="2"/>
      <c r="E159" s="2"/>
    </row>
    <row r="160" spans="1:5" ht="18" customHeight="1" x14ac:dyDescent="0.25">
      <c r="C160" s="2"/>
      <c r="D160" s="2"/>
      <c r="E160" s="2"/>
    </row>
    <row r="161" spans="1:5" ht="18" customHeight="1" x14ac:dyDescent="0.25">
      <c r="C161" s="2"/>
      <c r="D161" s="2"/>
      <c r="E161" s="2"/>
    </row>
    <row r="162" spans="1:5" ht="18" customHeight="1" x14ac:dyDescent="0.25">
      <c r="C162" s="2"/>
      <c r="D162" s="2"/>
      <c r="E162" s="2"/>
    </row>
    <row r="163" spans="1:5" ht="18" customHeight="1" x14ac:dyDescent="0.25">
      <c r="A163" s="13"/>
      <c r="B163" s="17"/>
      <c r="C163" s="2"/>
      <c r="D163" s="2"/>
      <c r="E163" s="2"/>
    </row>
    <row r="164" spans="1:5" ht="18" customHeight="1" x14ac:dyDescent="0.25">
      <c r="C164" s="2"/>
      <c r="D164" s="2"/>
      <c r="E164" s="2"/>
    </row>
    <row r="165" spans="1:5" ht="18" customHeight="1" x14ac:dyDescent="0.25">
      <c r="A165" s="13"/>
      <c r="C165" s="2"/>
      <c r="D165" s="2"/>
      <c r="E165" s="2"/>
    </row>
    <row r="166" spans="1:5" ht="18" customHeight="1" x14ac:dyDescent="0.25">
      <c r="C166" s="2"/>
      <c r="D166" s="2"/>
      <c r="E166" s="2"/>
    </row>
    <row r="167" spans="1:5" ht="18" customHeight="1" x14ac:dyDescent="0.25">
      <c r="C167" s="2"/>
      <c r="D167" s="2"/>
      <c r="E167" s="2"/>
    </row>
    <row r="168" spans="1:5" ht="18" customHeight="1" x14ac:dyDescent="0.25">
      <c r="C168" s="2"/>
      <c r="D168" s="2"/>
      <c r="E168" s="2"/>
    </row>
    <row r="169" spans="1:5" ht="18" customHeight="1" x14ac:dyDescent="0.25">
      <c r="C169" s="2"/>
      <c r="D169" s="2"/>
      <c r="E169" s="2"/>
    </row>
    <row r="170" spans="1:5" ht="18" customHeight="1" x14ac:dyDescent="0.25">
      <c r="C170" s="2"/>
      <c r="D170" s="2"/>
      <c r="E170" s="2"/>
    </row>
    <row r="171" spans="1:5" ht="18" customHeight="1" x14ac:dyDescent="0.25">
      <c r="C171" s="2"/>
      <c r="D171" s="2"/>
      <c r="E171" s="2"/>
    </row>
    <row r="172" spans="1:5" ht="18" customHeight="1" x14ac:dyDescent="0.25">
      <c r="C172" s="2"/>
      <c r="D172" s="2"/>
      <c r="E172" s="2"/>
    </row>
    <row r="173" spans="1:5" ht="18" customHeight="1" x14ac:dyDescent="0.25">
      <c r="C173" s="16"/>
      <c r="D173" s="2"/>
      <c r="E173" s="16"/>
    </row>
    <row r="174" spans="1:5" ht="18" customHeight="1" x14ac:dyDescent="0.25">
      <c r="C174" s="2"/>
      <c r="D174" s="2"/>
      <c r="E174" s="2"/>
    </row>
    <row r="175" spans="1:5" ht="18" customHeight="1" x14ac:dyDescent="0.25">
      <c r="C175" s="2"/>
      <c r="D175" s="2"/>
      <c r="E175" s="2"/>
    </row>
    <row r="176" spans="1:5" ht="18" customHeight="1" x14ac:dyDescent="0.25">
      <c r="C176" s="2"/>
      <c r="D176" s="2"/>
      <c r="E176" s="2"/>
    </row>
    <row r="177" spans="1:5" ht="18" customHeight="1" x14ac:dyDescent="0.25">
      <c r="C177" s="2"/>
      <c r="D177" s="2"/>
      <c r="E177" s="2"/>
    </row>
    <row r="178" spans="1:5" ht="18" customHeight="1" x14ac:dyDescent="0.25">
      <c r="C178" s="2"/>
      <c r="D178" s="2"/>
      <c r="E178" s="2"/>
    </row>
    <row r="179" spans="1:5" ht="18" customHeight="1" x14ac:dyDescent="0.25">
      <c r="C179" s="2"/>
      <c r="D179" s="2"/>
      <c r="E179" s="2"/>
    </row>
    <row r="180" spans="1:5" ht="18" customHeight="1" x14ac:dyDescent="0.25">
      <c r="A180" s="13"/>
      <c r="C180" s="2"/>
      <c r="D180" s="2"/>
      <c r="E180" s="2"/>
    </row>
    <row r="181" spans="1:5" ht="18" customHeight="1" x14ac:dyDescent="0.25">
      <c r="A181" s="9"/>
      <c r="B181" s="9"/>
      <c r="C181" s="11"/>
      <c r="D181" s="2"/>
      <c r="E181" s="11"/>
    </row>
    <row r="182" spans="1:5" ht="18" customHeight="1" x14ac:dyDescent="0.25">
      <c r="C182" s="2"/>
      <c r="D182" s="2"/>
      <c r="E182" s="2"/>
    </row>
    <row r="183" spans="1:5" ht="18" customHeight="1" x14ac:dyDescent="0.25">
      <c r="C183" s="2"/>
      <c r="D183" s="2"/>
      <c r="E183" s="2"/>
    </row>
    <row r="184" spans="1:5" ht="18" customHeight="1" x14ac:dyDescent="0.25">
      <c r="C184" s="2"/>
      <c r="D184" s="2"/>
      <c r="E184" s="2"/>
    </row>
    <row r="185" spans="1:5" ht="18" customHeight="1" x14ac:dyDescent="0.25">
      <c r="C185" s="2"/>
      <c r="D185" s="2"/>
      <c r="E185" s="2"/>
    </row>
    <row r="186" spans="1:5" ht="18" customHeight="1" x14ac:dyDescent="0.25">
      <c r="C186" s="2"/>
      <c r="D186" s="2"/>
      <c r="E186" s="2"/>
    </row>
    <row r="187" spans="1:5" ht="18" customHeight="1" x14ac:dyDescent="0.25">
      <c r="C187" s="2"/>
      <c r="D187" s="2"/>
      <c r="E187" s="2"/>
    </row>
    <row r="188" spans="1:5" ht="18" customHeight="1" x14ac:dyDescent="0.25">
      <c r="C188" s="2"/>
      <c r="D188" s="2"/>
      <c r="E188" s="2"/>
    </row>
    <row r="189" spans="1:5" ht="18" customHeight="1" x14ac:dyDescent="0.25">
      <c r="A189" s="13"/>
      <c r="C189" s="2"/>
      <c r="D189" s="2"/>
      <c r="E189" s="2"/>
    </row>
    <row r="190" spans="1:5" ht="18" customHeight="1" x14ac:dyDescent="0.25">
      <c r="A190" s="13"/>
      <c r="C190" s="2"/>
      <c r="D190" s="2"/>
      <c r="E190" s="2"/>
    </row>
    <row r="191" spans="1:5" ht="18" customHeight="1" x14ac:dyDescent="0.25">
      <c r="C191" s="2"/>
      <c r="D191" s="2"/>
      <c r="E191" s="2"/>
    </row>
    <row r="192" spans="1:5" ht="18" customHeight="1" x14ac:dyDescent="0.25">
      <c r="C192" s="2"/>
      <c r="D192" s="2"/>
      <c r="E192" s="2"/>
    </row>
    <row r="193" spans="1:5" ht="18" customHeight="1" x14ac:dyDescent="0.25">
      <c r="C193" s="2"/>
      <c r="D193" s="2"/>
      <c r="E193" s="2"/>
    </row>
    <row r="194" spans="1:5" ht="18" customHeight="1" x14ac:dyDescent="0.25">
      <c r="C194" s="2"/>
      <c r="D194" s="2"/>
      <c r="E194" s="2"/>
    </row>
    <row r="195" spans="1:5" ht="18" customHeight="1" x14ac:dyDescent="0.25">
      <c r="A195" s="130"/>
      <c r="B195" s="130"/>
      <c r="C195" s="18"/>
      <c r="D195" s="2"/>
      <c r="E195" s="18"/>
    </row>
  </sheetData>
  <mergeCells count="7">
    <mergeCell ref="A195:B195"/>
    <mergeCell ref="A51:H51"/>
    <mergeCell ref="G40:H40"/>
    <mergeCell ref="A41:E41"/>
    <mergeCell ref="G41:H41"/>
    <mergeCell ref="A42:C42"/>
    <mergeCell ref="G42:H42"/>
  </mergeCells>
  <pageMargins left="0.7" right="0.7" top="0.75" bottom="0.75" header="0.3" footer="0.3"/>
  <pageSetup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115" zoomScaleNormal="115" workbookViewId="0">
      <selection activeCell="A20" sqref="A20"/>
    </sheetView>
  </sheetViews>
  <sheetFormatPr defaultRowHeight="15" x14ac:dyDescent="0.25"/>
  <sheetData>
    <row r="1" ht="16.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zoomScale="97" zoomScaleNormal="97" workbookViewId="0">
      <selection activeCell="D36" sqref="D36"/>
    </sheetView>
  </sheetViews>
  <sheetFormatPr defaultColWidth="9.140625" defaultRowHeight="15" x14ac:dyDescent="0.25"/>
  <cols>
    <col min="1" max="1" width="8.85546875" customWidth="1"/>
    <col min="2" max="2" width="27.7109375" customWidth="1"/>
    <col min="3" max="3" width="20" customWidth="1"/>
    <col min="4" max="4" width="11.140625" customWidth="1"/>
  </cols>
  <sheetData>
    <row r="1" spans="1:5" x14ac:dyDescent="0.25">
      <c r="A1" s="4"/>
      <c r="B1" s="4"/>
      <c r="C1" s="5"/>
      <c r="D1" s="4"/>
      <c r="E1" s="6"/>
    </row>
    <row r="2" spans="1:5" x14ac:dyDescent="0.25">
      <c r="A2" s="7"/>
      <c r="B2" s="3"/>
      <c r="C2" s="5"/>
      <c r="D2" s="8"/>
      <c r="E2" s="6"/>
    </row>
    <row r="3" spans="1:5" x14ac:dyDescent="0.25">
      <c r="A3" s="4"/>
      <c r="B3" s="4"/>
      <c r="C3" s="5"/>
      <c r="D3" s="4"/>
      <c r="E3" s="6"/>
    </row>
    <row r="4" spans="1:5" x14ac:dyDescent="0.25">
      <c r="A4" s="4"/>
      <c r="B4" s="4"/>
      <c r="C4" s="5"/>
      <c r="D4" s="4"/>
      <c r="E4" s="6"/>
    </row>
    <row r="5" spans="1:5" x14ac:dyDescent="0.25">
      <c r="A5" s="9"/>
      <c r="B5" s="9"/>
      <c r="C5" s="5"/>
      <c r="D5" s="9"/>
      <c r="E5" s="6"/>
    </row>
    <row r="6" spans="1:5" x14ac:dyDescent="0.25">
      <c r="A6" s="9"/>
      <c r="B6" s="9"/>
      <c r="C6" s="5"/>
      <c r="D6" s="9"/>
      <c r="E6" s="6"/>
    </row>
    <row r="7" spans="1:5" x14ac:dyDescent="0.25">
      <c r="A7" s="9"/>
      <c r="B7" s="9"/>
      <c r="C7" s="5"/>
      <c r="D7" s="9"/>
      <c r="E7" s="6"/>
    </row>
    <row r="8" spans="1:5" x14ac:dyDescent="0.25">
      <c r="A8" s="9"/>
      <c r="B8" s="9"/>
      <c r="C8" s="5"/>
      <c r="D8" s="9"/>
      <c r="E8" s="6"/>
    </row>
    <row r="9" spans="1:5" x14ac:dyDescent="0.25">
      <c r="A9" s="9"/>
      <c r="B9" s="9"/>
      <c r="C9" s="5"/>
      <c r="D9" s="9"/>
      <c r="E9" s="6"/>
    </row>
    <row r="10" spans="1:5" x14ac:dyDescent="0.25">
      <c r="A10" s="4"/>
      <c r="B10" s="4"/>
      <c r="C10" s="4"/>
      <c r="D10" s="4"/>
      <c r="E10" s="6"/>
    </row>
    <row r="11" spans="1:5" x14ac:dyDescent="0.25">
      <c r="A11" s="4"/>
      <c r="B11" s="4"/>
      <c r="C11" s="4"/>
      <c r="D11" s="4"/>
    </row>
    <row r="12" spans="1:5" x14ac:dyDescent="0.25">
      <c r="A12" s="4"/>
      <c r="B12" s="4"/>
      <c r="C12" s="4"/>
      <c r="D12" s="4"/>
    </row>
    <row r="13" spans="1:5" x14ac:dyDescent="0.25">
      <c r="A13" s="4"/>
      <c r="B13" s="4"/>
      <c r="C13" s="4"/>
      <c r="D13" s="4"/>
    </row>
    <row r="14" spans="1:5" x14ac:dyDescent="0.25">
      <c r="A14" s="4"/>
      <c r="B14" s="4"/>
      <c r="C14" s="4"/>
      <c r="D14" s="4"/>
    </row>
    <row r="15" spans="1:5" x14ac:dyDescent="0.25">
      <c r="A15" s="4"/>
      <c r="B15" s="4"/>
      <c r="C15" s="4"/>
      <c r="D15" s="4"/>
    </row>
    <row r="16" spans="1:5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9"/>
      <c r="D20" s="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Eelarve projekt 2019</vt:lpstr>
      <vt:lpstr>0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Külli Mõttus</cp:lastModifiedBy>
  <cp:lastPrinted>2019-10-10T08:08:46Z</cp:lastPrinted>
  <dcterms:created xsi:type="dcterms:W3CDTF">2018-01-10T11:23:16Z</dcterms:created>
  <dcterms:modified xsi:type="dcterms:W3CDTF">2019-10-10T08:09:14Z</dcterms:modified>
</cp:coreProperties>
</file>