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Leht1" sheetId="1" r:id="rId1"/>
    <sheet name="Leht2" sheetId="2" r:id="rId2"/>
    <sheet name="Leht3" sheetId="3" r:id="rId3"/>
  </sheets>
  <definedNames>
    <definedName name="_xlnm.Print_Area" localSheetId="0">'Leht1'!$A$1:$H$146</definedName>
  </definedNames>
  <calcPr fullCalcOnLoad="1"/>
</workbook>
</file>

<file path=xl/sharedStrings.xml><?xml version="1.0" encoding="utf-8"?>
<sst xmlns="http://schemas.openxmlformats.org/spreadsheetml/2006/main" count="300" uniqueCount="164">
  <si>
    <t>Jrk.nr.</t>
  </si>
  <si>
    <t>Mü</t>
  </si>
  <si>
    <t>Kogus</t>
  </si>
  <si>
    <t xml:space="preserve">                  Tööde kirjeldus</t>
  </si>
  <si>
    <t xml:space="preserve">m2 </t>
  </si>
  <si>
    <t>objekt</t>
  </si>
  <si>
    <t>m3</t>
  </si>
  <si>
    <t>jm</t>
  </si>
  <si>
    <t>kmpl</t>
  </si>
  <si>
    <t>Põrandaaluse täitepinnase juurdevedu, laadimine 
ja tihendamine</t>
  </si>
  <si>
    <t>Põrandaalune penoplastsoojustus 100 mm</t>
  </si>
  <si>
    <t>Põrandaliistud</t>
  </si>
  <si>
    <t>m2</t>
  </si>
  <si>
    <t>Ehitustööd:</t>
  </si>
  <si>
    <t>Sanitaartehnilised tööd</t>
  </si>
  <si>
    <t>Elektritööd</t>
  </si>
  <si>
    <t>1.</t>
  </si>
  <si>
    <t>2.</t>
  </si>
  <si>
    <t>3.</t>
  </si>
  <si>
    <t>4.</t>
  </si>
  <si>
    <t>5.</t>
  </si>
  <si>
    <t xml:space="preserve">                                                 Käibemaks 20%:</t>
  </si>
  <si>
    <t>Ehitusjärgne puhastusteenus</t>
  </si>
  <si>
    <t>Ehituse CAR- kindlustus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</si>
  <si>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</si>
  <si>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</si>
  <si>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</si>
  <si>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</si>
  <si>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</si>
  <si>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</si>
  <si>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</si>
  <si>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</si>
  <si>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</si>
  <si>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Kaablid, juhtmed</t>
  </si>
  <si>
    <t>Mõõdistused, kasutuselevõtu kontroll</t>
  </si>
  <si>
    <t>Avade ( ahjud, uksed ) kinniehitamine 2x kipsiga puitkarkassil kahelt poolt villast heliisolatsiooniga</t>
  </si>
  <si>
    <t>15.</t>
  </si>
  <si>
    <t>16.</t>
  </si>
  <si>
    <t>17.</t>
  </si>
  <si>
    <t>18.</t>
  </si>
  <si>
    <t>19.</t>
  </si>
  <si>
    <t>20.</t>
  </si>
  <si>
    <t>Põrandaküte</t>
  </si>
  <si>
    <t>Kütte tööprojekt</t>
  </si>
  <si>
    <t>21.</t>
  </si>
  <si>
    <t>Elektriprojekt</t>
  </si>
  <si>
    <t>Valvesignalisatsioon</t>
  </si>
  <si>
    <t>Tulekahjusignalisatsioon</t>
  </si>
  <si>
    <t>Siledad  valged siseuksed</t>
  </si>
  <si>
    <t>A.</t>
  </si>
  <si>
    <t xml:space="preserve">I. </t>
  </si>
  <si>
    <t>Välisfassaadiga seotud ümberehitustööd</t>
  </si>
  <si>
    <t>Akna veeplekkide paigaldus</t>
  </si>
  <si>
    <t>Avatäidete palede vooderdamine ja viimistlus</t>
  </si>
  <si>
    <t>Räästasarikate ja otsaroovituse pikendamine</t>
  </si>
  <si>
    <t>Harjaplekkide paigaldus</t>
  </si>
  <si>
    <t>Otsaplekkide paigaldus</t>
  </si>
  <si>
    <t>Räästakastide vooderdamine hööveldatud lauaga,
selle viimistlus</t>
  </si>
  <si>
    <t>Vihmaveerennide  125 mm -56 jm  ja torude 87 mm
( 7 allatulekut  - 28 jm ) paigaldus</t>
  </si>
  <si>
    <t xml:space="preserve">                                                    Kokku:</t>
  </si>
  <si>
    <t>Hoonesisesed ümberehitustööd</t>
  </si>
  <si>
    <t>IV.</t>
  </si>
  <si>
    <t>V.</t>
  </si>
  <si>
    <t>Ventilatsioon</t>
  </si>
  <si>
    <t>Seinte viimistlus (pahteldus ja värv )</t>
  </si>
  <si>
    <t>22.</t>
  </si>
  <si>
    <t>23.</t>
  </si>
  <si>
    <t>24.</t>
  </si>
  <si>
    <t>25.</t>
  </si>
  <si>
    <t>26.</t>
  </si>
  <si>
    <t>27.</t>
  </si>
  <si>
    <t>Sokli  plekist veenina ümber hoone perimeetri</t>
  </si>
  <si>
    <t>Laepealne soojustus 300 mm puistevillast</t>
  </si>
  <si>
    <t xml:space="preserve">                      Hinnakalkulatsioon </t>
  </si>
  <si>
    <t xml:space="preserve">    Maksumus</t>
  </si>
  <si>
    <t xml:space="preserve">Katusekatte eemaldamine </t>
  </si>
  <si>
    <t xml:space="preserve">II. </t>
  </si>
  <si>
    <t xml:space="preserve">Ehitusprojekt </t>
  </si>
  <si>
    <t>III.</t>
  </si>
  <si>
    <t>Pelletikatlamaja 45 kW</t>
  </si>
  <si>
    <t>Sokli soojustus ~60 cm 100 mm penoga, katmine fassaadiplaadiga ( koos mullatöödega )</t>
  </si>
  <si>
    <t>Peatrepi renoveerimine, katmine graniitplaatidega</t>
  </si>
  <si>
    <t>Puitvoodri paigaldus  ja värvimine</t>
  </si>
  <si>
    <t>Samale 13 mm ISOVER- tuuletõke puitreikadel</t>
  </si>
  <si>
    <t>Uue katusepleki  paigaldus</t>
  </si>
  <si>
    <t xml:space="preserve">    Hind</t>
  </si>
  <si>
    <t>Betoonpõrand 80 mm aluskilega</t>
  </si>
  <si>
    <t>Muud kulud</t>
  </si>
  <si>
    <t>Tööliste transport</t>
  </si>
  <si>
    <t>päev</t>
  </si>
  <si>
    <t>Materjalide transport</t>
  </si>
  <si>
    <t>kord</t>
  </si>
  <si>
    <t xml:space="preserve">                                                         Kokku IV.:</t>
  </si>
  <si>
    <t xml:space="preserve">                                                        Kokku V.:</t>
  </si>
  <si>
    <t>28.</t>
  </si>
  <si>
    <t xml:space="preserve">                                                          Kokku II:</t>
  </si>
  <si>
    <t xml:space="preserve">                                                          Kokku III.:</t>
  </si>
  <si>
    <t>29.</t>
  </si>
  <si>
    <t>Lammutatud korstnaavade kinniehitamine vahelaes</t>
  </si>
  <si>
    <t>koht</t>
  </si>
  <si>
    <t>Amortiseerunud plastvoodri eemaldamine ja 
utiliseerimine koos roovitusega</t>
  </si>
  <si>
    <t>Otsatrepi renoveerimine, katmine graniitplaatidega</t>
  </si>
  <si>
    <t>Seinte krohv ja tasandamine</t>
  </si>
  <si>
    <t>Peatrepi varikatus</t>
  </si>
  <si>
    <t>Sama, otsauksele</t>
  </si>
  <si>
    <t xml:space="preserve">  Mõisaküla vanurite elamu rekonstrueerimine </t>
  </si>
  <si>
    <t>Vent. agregaat  automaatikaga</t>
  </si>
  <si>
    <t>Vent. kanalid ja õhujaotajad</t>
  </si>
  <si>
    <t>Projekteerimine</t>
  </si>
  <si>
    <t>Seadistamine, passistamine</t>
  </si>
  <si>
    <t>Vent.küte</t>
  </si>
  <si>
    <t>Veevarustus</t>
  </si>
  <si>
    <t>Kanalisatsioon</t>
  </si>
  <si>
    <t>San.tooted, segistid</t>
  </si>
  <si>
    <t>Käesolev hinnakalkulatsioon on koostatud 
10. septembrill  2018.a.</t>
  </si>
  <si>
    <t>Käigutee pööningullaiusega 600 mm  48 jm</t>
  </si>
  <si>
    <t>Räästaäärsed tuulesuunajad 60 cm 
tuultõkkeplaadist puitreikadel 98 jm</t>
  </si>
  <si>
    <t>Ruumide PVC- katted</t>
  </si>
  <si>
    <t>Siseseinte vooderdamine 2x kipsplaadiga metallkarklassil</t>
  </si>
  <si>
    <t>200 mm lisasoojustus plaatvillast puitkarkassil</t>
  </si>
  <si>
    <t>Tuuletõkkekile paigaldus puitreikadel</t>
  </si>
  <si>
    <t>Puitroovitus  s = 50 cm katusepleki alla</t>
  </si>
  <si>
    <t>Musta lae uus  laudis  talade vahele</t>
  </si>
  <si>
    <t>Taladevaheline soojustus 200 mm plaatvillast</t>
  </si>
  <si>
    <t>Lammutustööd ja utiliseerimine ( põrandad, uksed , aknad, ahjud, korstnad, seinte ja lagede katted )</t>
  </si>
  <si>
    <t>Põrandate klinkerplaat katted</t>
  </si>
  <si>
    <t>Seinte plaatimine ( köök, kor.ruum, WC-d, pesuruumid ) )</t>
  </si>
  <si>
    <t>Lagede 2x kipsplaat metallkarkassil</t>
  </si>
  <si>
    <t>Lagede viimistlus värviga</t>
  </si>
  <si>
    <t>Köögi , koridoride, san.ruumide -ripplaed h =2,4 m</t>
  </si>
  <si>
    <t>Tubade tuldtõkestavad uksed EI30 koos lukkude ja sulustega</t>
  </si>
  <si>
    <t>2- poolega siledad siseuksed klaasidega</t>
  </si>
  <si>
    <t>Kahe lehega välisuksed ( puit )  koos sulustega</t>
  </si>
  <si>
    <t>Plastraamis 3x paketiga avatavad aknad paigaldusega</t>
  </si>
  <si>
    <t>Plataknalauad laiusega kuni 500 mm</t>
  </si>
  <si>
    <t>Aknaveeplekid</t>
  </si>
  <si>
    <t>Amortiseerunud laekonstruktsioonide  lammutamine ja asendamine ( talade asendamine )</t>
  </si>
  <si>
    <t>Avatäidete ja välisnurkade piirdelauad, viimistlus</t>
  </si>
  <si>
    <t>Uute sarikate  ja toolvärgi paigaldus</t>
  </si>
  <si>
    <t>Põrandaalune hüdroisilatsioon niisketes ruumides</t>
  </si>
  <si>
    <t>Elektrikilbid</t>
  </si>
  <si>
    <t>Kinnitustarvikud, kaablikandurid</t>
  </si>
  <si>
    <t>Installatsioonitarvikud</t>
  </si>
  <si>
    <t>Maandus, potentsiaalide ühtlustus</t>
  </si>
  <si>
    <t>Valgustid, akuvalgustid</t>
  </si>
  <si>
    <t>Muud ettenägematud tööd</t>
  </si>
  <si>
    <t>Sama, laotavad seinad</t>
  </si>
  <si>
    <t>30.</t>
  </si>
  <si>
    <t>31.</t>
  </si>
  <si>
    <t>Juurdeehitatava osa vundamendid ( soojasõlm, külmruum )</t>
  </si>
  <si>
    <t xml:space="preserve">VI. </t>
  </si>
  <si>
    <t>Teed ja platsid</t>
  </si>
  <si>
    <t>Manade teekatete ülesvõtmine ja utiliseerimine</t>
  </si>
  <si>
    <t>Sõiduteede alused koos  asfaltkattega</t>
  </si>
  <si>
    <t>Samadele äärekivid</t>
  </si>
  <si>
    <t>Kõnniteede aluskonstruktsioon ja kivi paigaldus</t>
  </si>
  <si>
    <t>Samadele  äärekivid</t>
  </si>
  <si>
    <t>Muru taastamine</t>
  </si>
  <si>
    <t xml:space="preserve">                                                      Kokku VI.:</t>
  </si>
  <si>
    <t>Invakaldtee rajamine 6 x 1,2 m piiretega</t>
  </si>
  <si>
    <t>VII.</t>
  </si>
  <si>
    <t xml:space="preserve">                                                        Kokku VII.:</t>
  </si>
  <si>
    <t xml:space="preserve">                                                  Kokku I. - VII:</t>
  </si>
  <si>
    <t xml:space="preserve">                                       Kokku pakkumine  :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</si>
</sst>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view="pageBreakPreview" zoomScaleSheetLayoutView="100" zoomScalePageLayoutView="0" workbookViewId="0" topLeftCell="A1">
      <selection activeCell="C103" sqref="C103"/>
    </sheetView>
  </sheetViews>
  <sheetFormatPr defaultColWidth="9.140625" defaultRowHeight="12.75"/>
  <cols>
    <col min="1" max="1" width="5.7109375" style="0" customWidth="1"/>
    <col min="2" max="2" width="5.8515625" style="0" customWidth="1"/>
    <col min="3" max="3" width="44.421875" style="0" customWidth="1"/>
    <col min="4" max="4" width="6.8515625" style="0" customWidth="1"/>
    <col min="5" max="5" width="9.421875" style="0" customWidth="1"/>
    <col min="6" max="6" width="9.421875" style="0" hidden="1" customWidth="1"/>
    <col min="7" max="7" width="9.421875" style="0" customWidth="1"/>
    <col min="8" max="8" width="18.7109375" style="0" customWidth="1"/>
  </cols>
  <sheetData>
    <row r="1" spans="3:8" ht="12.75">
      <c r="C1" s="1"/>
      <c r="D1" s="3"/>
      <c r="E1" s="3"/>
      <c r="F1" s="3"/>
      <c r="G1" s="3"/>
      <c r="H1" s="3"/>
    </row>
    <row r="2" ht="12.75">
      <c r="C2" s="1" t="s">
        <v>105</v>
      </c>
    </row>
    <row r="3" ht="12.75">
      <c r="C3" t="s">
        <v>73</v>
      </c>
    </row>
    <row r="5" spans="2:8" ht="12.75">
      <c r="B5" s="1" t="s">
        <v>0</v>
      </c>
      <c r="C5" s="1" t="s">
        <v>3</v>
      </c>
      <c r="D5" s="1" t="s">
        <v>1</v>
      </c>
      <c r="E5" s="1" t="s">
        <v>2</v>
      </c>
      <c r="F5" s="1"/>
      <c r="G5" s="1" t="s">
        <v>85</v>
      </c>
      <c r="H5" s="1" t="s">
        <v>74</v>
      </c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1" t="s">
        <v>49</v>
      </c>
      <c r="C7" s="1" t="s">
        <v>13</v>
      </c>
      <c r="D7" s="1"/>
      <c r="E7" s="1"/>
      <c r="F7" s="1"/>
      <c r="G7" s="1"/>
      <c r="H7" s="1"/>
    </row>
    <row r="8" spans="2:8" ht="12.75">
      <c r="B8" s="1" t="s">
        <v>50</v>
      </c>
      <c r="C8" s="1" t="s">
        <v>51</v>
      </c>
      <c r="D8" s="1"/>
      <c r="E8" s="1"/>
      <c r="F8" s="1"/>
      <c r="G8" s="1"/>
      <c r="H8" s="1"/>
    </row>
    <row r="9" spans="2:8" ht="25.5">
      <c r="B9" s="7" t="s">
        <v>16</v>
      </c>
      <c r="C9" s="8" t="s">
        <v>100</v>
      </c>
      <c r="D9" s="7" t="s">
        <v>12</v>
      </c>
      <c r="E9" s="7">
        <v>450</v>
      </c>
      <c r="F9" s="1"/>
      <c r="G9" s="7">
        <v>6</v>
      </c>
      <c r="H9" s="7">
        <f>E9*G9</f>
        <v>2700</v>
      </c>
    </row>
    <row r="10" spans="2:8" ht="12.75">
      <c r="B10" s="7" t="s">
        <v>17</v>
      </c>
      <c r="C10" s="7" t="s">
        <v>119</v>
      </c>
      <c r="D10" s="7" t="s">
        <v>12</v>
      </c>
      <c r="E10" s="7">
        <v>470</v>
      </c>
      <c r="F10" s="1"/>
      <c r="G10" s="7">
        <v>21</v>
      </c>
      <c r="H10" s="7">
        <f aca="true" t="shared" si="0" ref="H10:H39">E10*G10</f>
        <v>9870</v>
      </c>
    </row>
    <row r="11" spans="2:8" ht="12.75">
      <c r="B11" s="7" t="s">
        <v>18</v>
      </c>
      <c r="C11" s="7" t="s">
        <v>83</v>
      </c>
      <c r="D11" s="7" t="s">
        <v>12</v>
      </c>
      <c r="E11" s="7">
        <v>470</v>
      </c>
      <c r="F11" s="1"/>
      <c r="G11" s="7">
        <v>9</v>
      </c>
      <c r="H11" s="7">
        <f t="shared" si="0"/>
        <v>4230</v>
      </c>
    </row>
    <row r="12" spans="2:8" ht="12.75">
      <c r="B12" s="7" t="s">
        <v>19</v>
      </c>
      <c r="C12" s="7" t="s">
        <v>71</v>
      </c>
      <c r="D12" s="7" t="s">
        <v>7</v>
      </c>
      <c r="E12" s="7">
        <v>130</v>
      </c>
      <c r="F12" s="1"/>
      <c r="G12" s="7">
        <v>6</v>
      </c>
      <c r="H12" s="7">
        <f t="shared" si="0"/>
        <v>780</v>
      </c>
    </row>
    <row r="13" spans="2:8" ht="12.75">
      <c r="B13" s="7" t="s">
        <v>20</v>
      </c>
      <c r="C13" s="7" t="s">
        <v>82</v>
      </c>
      <c r="D13" s="7" t="s">
        <v>12</v>
      </c>
      <c r="E13" s="7">
        <v>470</v>
      </c>
      <c r="F13" s="1"/>
      <c r="G13" s="7">
        <v>38</v>
      </c>
      <c r="H13" s="7">
        <f t="shared" si="0"/>
        <v>17860</v>
      </c>
    </row>
    <row r="14" spans="2:8" ht="12.75">
      <c r="B14" s="7" t="s">
        <v>24</v>
      </c>
      <c r="C14" s="7" t="s">
        <v>52</v>
      </c>
      <c r="D14" s="7" t="s">
        <v>7</v>
      </c>
      <c r="E14" s="7">
        <v>40</v>
      </c>
      <c r="F14" s="1"/>
      <c r="G14" s="7">
        <v>7.5</v>
      </c>
      <c r="H14" s="7">
        <f t="shared" si="0"/>
        <v>300</v>
      </c>
    </row>
    <row r="15" spans="2:8" ht="12.75">
      <c r="B15" s="7" t="s">
        <v>25</v>
      </c>
      <c r="C15" s="7" t="s">
        <v>53</v>
      </c>
      <c r="D15" s="7" t="s">
        <v>7</v>
      </c>
      <c r="E15" s="7">
        <v>180</v>
      </c>
      <c r="F15" s="1"/>
      <c r="G15" s="7">
        <v>12</v>
      </c>
      <c r="H15" s="7">
        <f t="shared" si="0"/>
        <v>2160</v>
      </c>
    </row>
    <row r="16" spans="2:8" ht="12.75">
      <c r="B16" s="7" t="s">
        <v>26</v>
      </c>
      <c r="C16" s="7" t="s">
        <v>137</v>
      </c>
      <c r="D16" s="7" t="s">
        <v>7</v>
      </c>
      <c r="E16" s="7">
        <v>268</v>
      </c>
      <c r="F16" s="1"/>
      <c r="G16" s="7">
        <v>8</v>
      </c>
      <c r="H16" s="7">
        <f t="shared" si="0"/>
        <v>2144</v>
      </c>
    </row>
    <row r="17" spans="2:8" ht="12.75">
      <c r="B17" s="7" t="s">
        <v>27</v>
      </c>
      <c r="C17" s="7" t="s">
        <v>75</v>
      </c>
      <c r="D17" s="7" t="s">
        <v>12</v>
      </c>
      <c r="E17" s="7">
        <v>695</v>
      </c>
      <c r="F17" s="1"/>
      <c r="G17" s="7">
        <v>2.2</v>
      </c>
      <c r="H17" s="7">
        <f t="shared" si="0"/>
        <v>1529.0000000000002</v>
      </c>
    </row>
    <row r="18" spans="2:8" ht="12.75">
      <c r="B18" s="7" t="s">
        <v>28</v>
      </c>
      <c r="C18" s="7" t="s">
        <v>138</v>
      </c>
      <c r="D18" s="7" t="s">
        <v>12</v>
      </c>
      <c r="E18" s="7">
        <v>765</v>
      </c>
      <c r="F18" s="1"/>
      <c r="G18" s="7">
        <v>8</v>
      </c>
      <c r="H18" s="7">
        <f t="shared" si="0"/>
        <v>6120</v>
      </c>
    </row>
    <row r="19" spans="2:8" ht="12.75">
      <c r="B19" s="7" t="s">
        <v>29</v>
      </c>
      <c r="C19" s="7" t="s">
        <v>120</v>
      </c>
      <c r="D19" s="7" t="s">
        <v>12</v>
      </c>
      <c r="E19" s="7">
        <v>765</v>
      </c>
      <c r="F19" s="1"/>
      <c r="G19" s="7">
        <v>9</v>
      </c>
      <c r="H19" s="7">
        <f t="shared" si="0"/>
        <v>6885</v>
      </c>
    </row>
    <row r="20" spans="2:8" ht="12.75">
      <c r="B20" s="7" t="s">
        <v>30</v>
      </c>
      <c r="C20" s="7" t="s">
        <v>121</v>
      </c>
      <c r="D20" s="7" t="s">
        <v>12</v>
      </c>
      <c r="E20" s="7">
        <v>765</v>
      </c>
      <c r="F20" s="1"/>
      <c r="G20" s="7">
        <v>13</v>
      </c>
      <c r="H20" s="7">
        <f t="shared" si="0"/>
        <v>9945</v>
      </c>
    </row>
    <row r="21" spans="2:8" ht="12.75">
      <c r="B21" s="7" t="s">
        <v>31</v>
      </c>
      <c r="C21" s="7" t="s">
        <v>54</v>
      </c>
      <c r="D21" s="7" t="s">
        <v>12</v>
      </c>
      <c r="E21" s="7">
        <v>40</v>
      </c>
      <c r="F21" s="1"/>
      <c r="G21" s="7">
        <v>28</v>
      </c>
      <c r="H21" s="7">
        <f t="shared" si="0"/>
        <v>1120</v>
      </c>
    </row>
    <row r="22" spans="2:8" ht="12.75">
      <c r="B22" s="7" t="s">
        <v>32</v>
      </c>
      <c r="C22" s="7" t="s">
        <v>84</v>
      </c>
      <c r="D22" s="7" t="s">
        <v>12</v>
      </c>
      <c r="E22" s="7">
        <v>765</v>
      </c>
      <c r="F22" s="1"/>
      <c r="G22" s="7">
        <v>16</v>
      </c>
      <c r="H22" s="7">
        <f t="shared" si="0"/>
        <v>12240</v>
      </c>
    </row>
    <row r="23" spans="2:8" ht="12.75">
      <c r="B23" s="7" t="s">
        <v>36</v>
      </c>
      <c r="C23" s="7" t="s">
        <v>55</v>
      </c>
      <c r="D23" s="7" t="s">
        <v>7</v>
      </c>
      <c r="E23" s="7">
        <v>53</v>
      </c>
      <c r="F23" s="1"/>
      <c r="G23" s="7">
        <v>10</v>
      </c>
      <c r="H23" s="7">
        <f t="shared" si="0"/>
        <v>530</v>
      </c>
    </row>
    <row r="24" spans="2:8" ht="12.75">
      <c r="B24" s="7" t="s">
        <v>37</v>
      </c>
      <c r="C24" s="7" t="s">
        <v>56</v>
      </c>
      <c r="D24" s="7" t="s">
        <v>7</v>
      </c>
      <c r="E24" s="7">
        <v>29</v>
      </c>
      <c r="F24" s="1"/>
      <c r="G24" s="7">
        <v>8</v>
      </c>
      <c r="H24" s="7">
        <f t="shared" si="0"/>
        <v>232</v>
      </c>
    </row>
    <row r="25" spans="2:8" ht="25.5">
      <c r="B25" s="7" t="s">
        <v>38</v>
      </c>
      <c r="C25" s="8" t="s">
        <v>57</v>
      </c>
      <c r="D25" s="7" t="s">
        <v>12</v>
      </c>
      <c r="E25" s="7">
        <v>54</v>
      </c>
      <c r="F25" s="1"/>
      <c r="G25" s="7">
        <v>38</v>
      </c>
      <c r="H25" s="7">
        <f t="shared" si="0"/>
        <v>2052</v>
      </c>
    </row>
    <row r="26" spans="2:8" ht="25.5">
      <c r="B26" s="7" t="s">
        <v>39</v>
      </c>
      <c r="C26" s="8" t="s">
        <v>58</v>
      </c>
      <c r="D26" s="7" t="s">
        <v>7</v>
      </c>
      <c r="E26" s="7">
        <v>135</v>
      </c>
      <c r="F26" s="1"/>
      <c r="G26" s="7">
        <v>19</v>
      </c>
      <c r="H26" s="7">
        <f t="shared" si="0"/>
        <v>2565</v>
      </c>
    </row>
    <row r="27" spans="2:8" ht="25.5">
      <c r="B27" s="7" t="s">
        <v>40</v>
      </c>
      <c r="C27" s="8" t="s">
        <v>136</v>
      </c>
      <c r="D27" s="7" t="s">
        <v>12</v>
      </c>
      <c r="E27" s="7">
        <v>576</v>
      </c>
      <c r="F27" s="1"/>
      <c r="G27" s="7">
        <v>14.5</v>
      </c>
      <c r="H27" s="7">
        <f t="shared" si="0"/>
        <v>8352</v>
      </c>
    </row>
    <row r="28" spans="2:8" ht="12.75">
      <c r="B28" s="7" t="s">
        <v>41</v>
      </c>
      <c r="C28" s="8" t="s">
        <v>122</v>
      </c>
      <c r="D28" s="7" t="s">
        <v>12</v>
      </c>
      <c r="E28" s="7">
        <v>576</v>
      </c>
      <c r="F28" s="1"/>
      <c r="G28" s="7">
        <v>13</v>
      </c>
      <c r="H28" s="7">
        <f t="shared" si="0"/>
        <v>7488</v>
      </c>
    </row>
    <row r="29" spans="2:8" ht="12.75">
      <c r="B29" s="7" t="s">
        <v>44</v>
      </c>
      <c r="C29" s="8" t="s">
        <v>123</v>
      </c>
      <c r="D29" s="7" t="s">
        <v>12</v>
      </c>
      <c r="E29" s="7">
        <v>576</v>
      </c>
      <c r="F29" s="1"/>
      <c r="G29" s="7">
        <v>9</v>
      </c>
      <c r="H29" s="7">
        <f t="shared" si="0"/>
        <v>5184</v>
      </c>
    </row>
    <row r="30" spans="2:8" ht="12.75">
      <c r="B30" s="7" t="s">
        <v>65</v>
      </c>
      <c r="C30" s="8" t="s">
        <v>72</v>
      </c>
      <c r="D30" s="7" t="s">
        <v>6</v>
      </c>
      <c r="E30" s="7">
        <v>176</v>
      </c>
      <c r="F30" s="1"/>
      <c r="G30" s="7">
        <v>21</v>
      </c>
      <c r="H30" s="7">
        <f t="shared" si="0"/>
        <v>3696</v>
      </c>
    </row>
    <row r="31" spans="2:8" ht="12.75">
      <c r="B31" s="7" t="s">
        <v>66</v>
      </c>
      <c r="C31" s="8" t="s">
        <v>115</v>
      </c>
      <c r="D31" s="7" t="s">
        <v>12</v>
      </c>
      <c r="E31" s="7">
        <v>30</v>
      </c>
      <c r="F31" s="1"/>
      <c r="G31" s="7">
        <v>26</v>
      </c>
      <c r="H31" s="7">
        <f t="shared" si="0"/>
        <v>780</v>
      </c>
    </row>
    <row r="32" spans="2:8" ht="25.5">
      <c r="B32" s="7" t="s">
        <v>67</v>
      </c>
      <c r="C32" s="8" t="s">
        <v>116</v>
      </c>
      <c r="D32" s="7" t="s">
        <v>4</v>
      </c>
      <c r="E32" s="7">
        <v>62</v>
      </c>
      <c r="F32" s="1"/>
      <c r="G32" s="7">
        <v>8.5</v>
      </c>
      <c r="H32" s="7">
        <f t="shared" si="0"/>
        <v>527</v>
      </c>
    </row>
    <row r="33" spans="2:8" ht="25.5">
      <c r="B33" s="7" t="s">
        <v>68</v>
      </c>
      <c r="C33" s="8" t="s">
        <v>80</v>
      </c>
      <c r="D33" s="7" t="s">
        <v>12</v>
      </c>
      <c r="E33" s="7">
        <v>78</v>
      </c>
      <c r="F33" s="1"/>
      <c r="G33" s="7">
        <v>32</v>
      </c>
      <c r="H33" s="7">
        <f t="shared" si="0"/>
        <v>2496</v>
      </c>
    </row>
    <row r="34" spans="2:8" ht="12.75">
      <c r="B34" s="7" t="s">
        <v>69</v>
      </c>
      <c r="C34" s="8" t="s">
        <v>81</v>
      </c>
      <c r="D34" s="7" t="s">
        <v>8</v>
      </c>
      <c r="E34" s="7">
        <v>1</v>
      </c>
      <c r="F34" s="1"/>
      <c r="G34" s="7">
        <v>2000</v>
      </c>
      <c r="H34" s="7">
        <f t="shared" si="0"/>
        <v>2000</v>
      </c>
    </row>
    <row r="35" spans="2:8" ht="12.75">
      <c r="B35" s="7" t="s">
        <v>70</v>
      </c>
      <c r="C35" s="8" t="s">
        <v>101</v>
      </c>
      <c r="D35" s="7" t="s">
        <v>8</v>
      </c>
      <c r="E35" s="7">
        <v>2</v>
      </c>
      <c r="F35" s="1"/>
      <c r="G35" s="7">
        <v>1500</v>
      </c>
      <c r="H35" s="7">
        <f t="shared" si="0"/>
        <v>3000</v>
      </c>
    </row>
    <row r="36" spans="2:8" ht="12.75">
      <c r="B36" s="7" t="s">
        <v>94</v>
      </c>
      <c r="C36" s="8" t="s">
        <v>103</v>
      </c>
      <c r="D36" s="7" t="s">
        <v>8</v>
      </c>
      <c r="E36" s="7">
        <v>1</v>
      </c>
      <c r="F36" s="1"/>
      <c r="G36" s="7">
        <v>1500</v>
      </c>
      <c r="H36" s="7">
        <f t="shared" si="0"/>
        <v>1500</v>
      </c>
    </row>
    <row r="37" spans="2:8" ht="12.75">
      <c r="B37" s="7" t="s">
        <v>97</v>
      </c>
      <c r="C37" s="8" t="s">
        <v>104</v>
      </c>
      <c r="D37" s="7" t="s">
        <v>8</v>
      </c>
      <c r="E37" s="7">
        <v>2</v>
      </c>
      <c r="F37" s="1"/>
      <c r="G37" s="7">
        <v>1000</v>
      </c>
      <c r="H37" s="7">
        <f t="shared" si="0"/>
        <v>2000</v>
      </c>
    </row>
    <row r="38" spans="2:8" ht="25.5">
      <c r="B38" s="7" t="s">
        <v>147</v>
      </c>
      <c r="C38" s="8" t="s">
        <v>149</v>
      </c>
      <c r="D38" s="7" t="s">
        <v>7</v>
      </c>
      <c r="E38" s="7">
        <v>26</v>
      </c>
      <c r="F38" s="1"/>
      <c r="G38" s="7">
        <v>260</v>
      </c>
      <c r="H38" s="7">
        <f t="shared" si="0"/>
        <v>6760</v>
      </c>
    </row>
    <row r="39" spans="2:8" ht="12.75">
      <c r="B39" s="7" t="s">
        <v>148</v>
      </c>
      <c r="C39" s="8" t="s">
        <v>146</v>
      </c>
      <c r="D39" s="7" t="s">
        <v>12</v>
      </c>
      <c r="E39" s="7">
        <v>102</v>
      </c>
      <c r="F39" s="1"/>
      <c r="G39" s="7">
        <v>68</v>
      </c>
      <c r="H39" s="7">
        <f t="shared" si="0"/>
        <v>6936</v>
      </c>
    </row>
    <row r="40" spans="2:8" ht="12.75">
      <c r="B40" s="7"/>
      <c r="C40" s="8"/>
      <c r="D40" s="7"/>
      <c r="E40" s="7"/>
      <c r="F40" s="1"/>
      <c r="G40" s="7"/>
      <c r="H40" s="7"/>
    </row>
    <row r="41" spans="2:8" ht="12.75">
      <c r="B41" s="7"/>
      <c r="C41" s="9" t="s">
        <v>59</v>
      </c>
      <c r="D41" s="7"/>
      <c r="E41" s="7"/>
      <c r="F41" s="1">
        <f>SUM(F9:F32)</f>
        <v>0</v>
      </c>
      <c r="G41" s="7"/>
      <c r="H41" s="1">
        <f>SUM(H9:H39)</f>
        <v>133981</v>
      </c>
    </row>
    <row r="42" spans="2:8" ht="12.75">
      <c r="B42" s="7"/>
      <c r="C42" s="8"/>
      <c r="D42" s="7"/>
      <c r="E42" s="7"/>
      <c r="F42" s="1"/>
      <c r="G42" s="7"/>
      <c r="H42" s="1"/>
    </row>
    <row r="43" spans="2:8" ht="12.75">
      <c r="B43" s="1" t="s">
        <v>76</v>
      </c>
      <c r="C43" s="10" t="s">
        <v>60</v>
      </c>
      <c r="D43" s="1"/>
      <c r="E43" s="1"/>
      <c r="F43" s="1"/>
      <c r="G43" s="1"/>
      <c r="H43" s="1"/>
    </row>
    <row r="44" spans="2:8" ht="25.5">
      <c r="B44" t="s">
        <v>16</v>
      </c>
      <c r="C44" s="5" t="s">
        <v>124</v>
      </c>
      <c r="D44" t="s">
        <v>4</v>
      </c>
      <c r="E44">
        <v>424</v>
      </c>
      <c r="G44">
        <v>56</v>
      </c>
      <c r="H44">
        <f>E44*G44</f>
        <v>23744</v>
      </c>
    </row>
    <row r="45" spans="2:8" ht="25.5">
      <c r="B45" t="s">
        <v>17</v>
      </c>
      <c r="C45" s="5" t="s">
        <v>9</v>
      </c>
      <c r="D45" t="s">
        <v>6</v>
      </c>
      <c r="E45">
        <v>265</v>
      </c>
      <c r="G45">
        <v>28</v>
      </c>
      <c r="H45">
        <f aca="true" t="shared" si="1" ref="H45:H69">E45*G45</f>
        <v>7420</v>
      </c>
    </row>
    <row r="46" spans="2:8" ht="12.75">
      <c r="B46" t="s">
        <v>18</v>
      </c>
      <c r="C46" s="5" t="s">
        <v>10</v>
      </c>
      <c r="D46" t="s">
        <v>4</v>
      </c>
      <c r="E46">
        <v>443</v>
      </c>
      <c r="G46">
        <v>9.8</v>
      </c>
      <c r="H46">
        <f t="shared" si="1"/>
        <v>4341.400000000001</v>
      </c>
    </row>
    <row r="47" spans="2:8" ht="12.75">
      <c r="B47" t="s">
        <v>19</v>
      </c>
      <c r="C47" s="5" t="s">
        <v>86</v>
      </c>
      <c r="D47" t="s">
        <v>4</v>
      </c>
      <c r="E47">
        <v>443</v>
      </c>
      <c r="G47">
        <v>27</v>
      </c>
      <c r="H47">
        <f t="shared" si="1"/>
        <v>11961</v>
      </c>
    </row>
    <row r="48" spans="2:8" ht="12.75">
      <c r="B48" t="s">
        <v>20</v>
      </c>
      <c r="C48" s="5" t="s">
        <v>117</v>
      </c>
      <c r="D48" t="s">
        <v>4</v>
      </c>
      <c r="E48">
        <v>250</v>
      </c>
      <c r="G48">
        <v>39</v>
      </c>
      <c r="H48">
        <f t="shared" si="1"/>
        <v>9750</v>
      </c>
    </row>
    <row r="49" spans="3:8" ht="12.75">
      <c r="C49" s="5" t="s">
        <v>139</v>
      </c>
      <c r="D49" t="s">
        <v>4</v>
      </c>
      <c r="E49">
        <v>95</v>
      </c>
      <c r="G49">
        <v>18</v>
      </c>
      <c r="H49">
        <f t="shared" si="1"/>
        <v>1710</v>
      </c>
    </row>
    <row r="50" spans="2:8" ht="12.75">
      <c r="B50" t="s">
        <v>24</v>
      </c>
      <c r="C50" s="5" t="s">
        <v>125</v>
      </c>
      <c r="D50" t="s">
        <v>4</v>
      </c>
      <c r="E50">
        <v>205</v>
      </c>
      <c r="G50">
        <v>36</v>
      </c>
      <c r="H50">
        <f t="shared" si="1"/>
        <v>7380</v>
      </c>
    </row>
    <row r="51" spans="2:8" ht="12.75">
      <c r="B51" t="s">
        <v>25</v>
      </c>
      <c r="C51" s="5" t="s">
        <v>11</v>
      </c>
      <c r="D51" t="s">
        <v>7</v>
      </c>
      <c r="E51">
        <v>430</v>
      </c>
      <c r="G51">
        <v>5</v>
      </c>
      <c r="H51">
        <f t="shared" si="1"/>
        <v>2150</v>
      </c>
    </row>
    <row r="52" spans="2:8" ht="12.75">
      <c r="B52" t="s">
        <v>26</v>
      </c>
      <c r="C52" s="5" t="s">
        <v>98</v>
      </c>
      <c r="D52" s="7" t="s">
        <v>99</v>
      </c>
      <c r="E52">
        <v>12</v>
      </c>
      <c r="G52">
        <v>90</v>
      </c>
      <c r="H52">
        <f t="shared" si="1"/>
        <v>1080</v>
      </c>
    </row>
    <row r="53" spans="2:8" ht="25.5">
      <c r="B53" t="s">
        <v>27</v>
      </c>
      <c r="C53" s="5" t="s">
        <v>35</v>
      </c>
      <c r="D53" t="s">
        <v>4</v>
      </c>
      <c r="E53">
        <v>36</v>
      </c>
      <c r="G53">
        <v>98</v>
      </c>
      <c r="H53">
        <f t="shared" si="1"/>
        <v>3528</v>
      </c>
    </row>
    <row r="54" spans="2:8" ht="25.5">
      <c r="B54" t="s">
        <v>28</v>
      </c>
      <c r="C54" s="5" t="s">
        <v>118</v>
      </c>
      <c r="D54" t="s">
        <v>4</v>
      </c>
      <c r="E54">
        <v>1262.5</v>
      </c>
      <c r="G54">
        <v>36</v>
      </c>
      <c r="H54">
        <f t="shared" si="1"/>
        <v>45450</v>
      </c>
    </row>
    <row r="55" spans="2:8" ht="12.75">
      <c r="B55" t="s">
        <v>29</v>
      </c>
      <c r="C55" s="5" t="s">
        <v>102</v>
      </c>
      <c r="D55" t="s">
        <v>4</v>
      </c>
      <c r="E55">
        <v>90</v>
      </c>
      <c r="G55">
        <v>36</v>
      </c>
      <c r="H55">
        <f t="shared" si="1"/>
        <v>3240</v>
      </c>
    </row>
    <row r="56" spans="2:8" ht="12.75">
      <c r="B56" t="s">
        <v>30</v>
      </c>
      <c r="C56" s="5" t="s">
        <v>64</v>
      </c>
      <c r="D56" t="s">
        <v>4</v>
      </c>
      <c r="E56">
        <v>998</v>
      </c>
      <c r="G56">
        <v>15</v>
      </c>
      <c r="H56">
        <f t="shared" si="1"/>
        <v>14970</v>
      </c>
    </row>
    <row r="57" spans="2:8" ht="25.5">
      <c r="B57" t="s">
        <v>31</v>
      </c>
      <c r="C57" s="5" t="s">
        <v>126</v>
      </c>
      <c r="D57" s="7" t="s">
        <v>4</v>
      </c>
      <c r="E57">
        <v>265</v>
      </c>
      <c r="G57">
        <v>42</v>
      </c>
      <c r="H57">
        <f t="shared" si="1"/>
        <v>11130</v>
      </c>
    </row>
    <row r="58" spans="2:8" ht="12.75">
      <c r="B58" t="s">
        <v>32</v>
      </c>
      <c r="C58" s="5" t="s">
        <v>127</v>
      </c>
      <c r="D58" s="7" t="s">
        <v>4</v>
      </c>
      <c r="E58">
        <v>454</v>
      </c>
      <c r="G58">
        <v>36</v>
      </c>
      <c r="H58">
        <f t="shared" si="1"/>
        <v>16344</v>
      </c>
    </row>
    <row r="59" spans="2:8" ht="12.75">
      <c r="B59" t="s">
        <v>36</v>
      </c>
      <c r="C59" s="5" t="s">
        <v>128</v>
      </c>
      <c r="D59" s="7" t="s">
        <v>4</v>
      </c>
      <c r="E59">
        <v>305</v>
      </c>
      <c r="G59">
        <v>15</v>
      </c>
      <c r="H59">
        <f t="shared" si="1"/>
        <v>4575</v>
      </c>
    </row>
    <row r="60" spans="2:8" ht="12.75">
      <c r="B60" t="s">
        <v>37</v>
      </c>
      <c r="C60" s="5" t="s">
        <v>129</v>
      </c>
      <c r="D60" t="s">
        <v>4</v>
      </c>
      <c r="E60">
        <v>149</v>
      </c>
      <c r="G60">
        <v>42</v>
      </c>
      <c r="H60">
        <f t="shared" si="1"/>
        <v>6258</v>
      </c>
    </row>
    <row r="61" spans="2:8" ht="25.5">
      <c r="B61" t="s">
        <v>38</v>
      </c>
      <c r="C61" s="5" t="s">
        <v>130</v>
      </c>
      <c r="D61" t="s">
        <v>8</v>
      </c>
      <c r="E61">
        <v>19</v>
      </c>
      <c r="G61">
        <v>520</v>
      </c>
      <c r="H61">
        <f t="shared" si="1"/>
        <v>9880</v>
      </c>
    </row>
    <row r="62" spans="2:8" ht="12.75">
      <c r="B62" t="s">
        <v>39</v>
      </c>
      <c r="C62" s="5" t="s">
        <v>131</v>
      </c>
      <c r="D62" t="s">
        <v>8</v>
      </c>
      <c r="E62">
        <v>6</v>
      </c>
      <c r="G62">
        <v>450</v>
      </c>
      <c r="H62">
        <v>1800</v>
      </c>
    </row>
    <row r="63" spans="2:8" ht="12.75">
      <c r="B63" t="s">
        <v>40</v>
      </c>
      <c r="C63" s="5" t="s">
        <v>132</v>
      </c>
      <c r="D63" t="s">
        <v>8</v>
      </c>
      <c r="E63">
        <v>3</v>
      </c>
      <c r="G63">
        <v>1200</v>
      </c>
      <c r="H63">
        <f t="shared" si="1"/>
        <v>3600</v>
      </c>
    </row>
    <row r="64" spans="2:8" ht="12.75">
      <c r="B64" t="s">
        <v>41</v>
      </c>
      <c r="C64" s="5" t="s">
        <v>48</v>
      </c>
      <c r="D64" t="s">
        <v>8</v>
      </c>
      <c r="E64">
        <v>8</v>
      </c>
      <c r="G64">
        <v>200</v>
      </c>
      <c r="H64">
        <f t="shared" si="1"/>
        <v>1600</v>
      </c>
    </row>
    <row r="65" spans="2:8" ht="25.5">
      <c r="B65" t="s">
        <v>44</v>
      </c>
      <c r="C65" s="5" t="s">
        <v>133</v>
      </c>
      <c r="D65" t="s">
        <v>4</v>
      </c>
      <c r="E65">
        <v>60</v>
      </c>
      <c r="G65">
        <v>120</v>
      </c>
      <c r="H65">
        <f t="shared" si="1"/>
        <v>7200</v>
      </c>
    </row>
    <row r="66" spans="2:8" ht="12.75">
      <c r="B66" t="s">
        <v>65</v>
      </c>
      <c r="C66" s="5" t="s">
        <v>134</v>
      </c>
      <c r="D66" t="s">
        <v>7</v>
      </c>
      <c r="E66">
        <v>40</v>
      </c>
      <c r="G66">
        <v>36</v>
      </c>
      <c r="H66">
        <f t="shared" si="1"/>
        <v>1440</v>
      </c>
    </row>
    <row r="67" spans="2:8" ht="12.75">
      <c r="B67" t="s">
        <v>66</v>
      </c>
      <c r="C67" s="5" t="s">
        <v>135</v>
      </c>
      <c r="D67" t="s">
        <v>7</v>
      </c>
      <c r="E67">
        <v>40</v>
      </c>
      <c r="G67">
        <v>7</v>
      </c>
      <c r="H67">
        <f t="shared" si="1"/>
        <v>280</v>
      </c>
    </row>
    <row r="68" spans="2:8" ht="12.75">
      <c r="B68" t="s">
        <v>67</v>
      </c>
      <c r="C68" s="5" t="s">
        <v>22</v>
      </c>
      <c r="D68" t="s">
        <v>4</v>
      </c>
      <c r="E68">
        <v>443</v>
      </c>
      <c r="G68">
        <v>1.5</v>
      </c>
      <c r="H68">
        <f t="shared" si="1"/>
        <v>664.5</v>
      </c>
    </row>
    <row r="69" spans="2:8" ht="12.75">
      <c r="B69" t="s">
        <v>68</v>
      </c>
      <c r="C69" s="5" t="s">
        <v>77</v>
      </c>
      <c r="D69" s="7" t="s">
        <v>8</v>
      </c>
      <c r="E69">
        <v>1</v>
      </c>
      <c r="G69">
        <v>3000</v>
      </c>
      <c r="H69">
        <f t="shared" si="1"/>
        <v>3000</v>
      </c>
    </row>
    <row r="70" spans="3:8" ht="12.75">
      <c r="C70" s="4" t="s">
        <v>95</v>
      </c>
      <c r="D70" s="1"/>
      <c r="E70" s="1"/>
      <c r="F70" s="1">
        <f>SUM(F44:F69)</f>
        <v>0</v>
      </c>
      <c r="G70" s="1"/>
      <c r="H70" s="1">
        <f>SUM(H44:H69)</f>
        <v>204495.9</v>
      </c>
    </row>
    <row r="71" ht="12.75">
      <c r="C71" s="5"/>
    </row>
    <row r="72" spans="2:3" ht="12.75">
      <c r="B72" t="s">
        <v>78</v>
      </c>
      <c r="C72" s="4" t="s">
        <v>14</v>
      </c>
    </row>
    <row r="73" spans="2:8" ht="12.75">
      <c r="B73" t="s">
        <v>16</v>
      </c>
      <c r="C73" s="8" t="s">
        <v>43</v>
      </c>
      <c r="D73" s="7" t="s">
        <v>8</v>
      </c>
      <c r="E73">
        <v>1</v>
      </c>
      <c r="G73">
        <v>1100</v>
      </c>
      <c r="H73">
        <f>E73*G73</f>
        <v>1100</v>
      </c>
    </row>
    <row r="74" spans="2:8" ht="12.75">
      <c r="B74" t="s">
        <v>17</v>
      </c>
      <c r="C74" s="8" t="s">
        <v>79</v>
      </c>
      <c r="D74" s="7" t="s">
        <v>8</v>
      </c>
      <c r="E74">
        <v>1</v>
      </c>
      <c r="G74">
        <v>11500</v>
      </c>
      <c r="H74">
        <f aca="true" t="shared" si="2" ref="H74:H79">E74*G74</f>
        <v>11500</v>
      </c>
    </row>
    <row r="75" spans="2:8" ht="12.75">
      <c r="B75" t="s">
        <v>18</v>
      </c>
      <c r="C75" s="8" t="s">
        <v>42</v>
      </c>
      <c r="D75" s="7" t="s">
        <v>8</v>
      </c>
      <c r="E75">
        <v>1</v>
      </c>
      <c r="G75">
        <v>11500</v>
      </c>
      <c r="H75">
        <f t="shared" si="2"/>
        <v>11500</v>
      </c>
    </row>
    <row r="76" spans="2:8" ht="12.75">
      <c r="B76" t="s">
        <v>19</v>
      </c>
      <c r="C76" s="8" t="s">
        <v>110</v>
      </c>
      <c r="D76" s="7" t="s">
        <v>8</v>
      </c>
      <c r="E76">
        <v>1</v>
      </c>
      <c r="G76">
        <v>4650</v>
      </c>
      <c r="H76">
        <f t="shared" si="2"/>
        <v>4650</v>
      </c>
    </row>
    <row r="77" spans="2:8" ht="12.75">
      <c r="B77" t="s">
        <v>20</v>
      </c>
      <c r="C77" s="8" t="s">
        <v>111</v>
      </c>
      <c r="D77" s="7" t="s">
        <v>8</v>
      </c>
      <c r="E77">
        <v>1</v>
      </c>
      <c r="G77">
        <v>16000</v>
      </c>
      <c r="H77">
        <f t="shared" si="2"/>
        <v>16000</v>
      </c>
    </row>
    <row r="78" spans="2:8" ht="12.75">
      <c r="B78" t="s">
        <v>24</v>
      </c>
      <c r="C78" s="8" t="s">
        <v>112</v>
      </c>
      <c r="D78" s="7" t="s">
        <v>8</v>
      </c>
      <c r="E78">
        <v>1</v>
      </c>
      <c r="G78">
        <v>11700</v>
      </c>
      <c r="H78">
        <f t="shared" si="2"/>
        <v>11700</v>
      </c>
    </row>
    <row r="79" spans="2:8" ht="12.75">
      <c r="B79" t="s">
        <v>25</v>
      </c>
      <c r="C79" s="8" t="s">
        <v>113</v>
      </c>
      <c r="D79" s="7" t="s">
        <v>8</v>
      </c>
      <c r="E79">
        <v>1</v>
      </c>
      <c r="G79">
        <v>10900</v>
      </c>
      <c r="H79">
        <f t="shared" si="2"/>
        <v>10900</v>
      </c>
    </row>
    <row r="80" spans="2:8" ht="12.75">
      <c r="B80" s="3"/>
      <c r="C80" s="4" t="s">
        <v>96</v>
      </c>
      <c r="D80" s="1"/>
      <c r="E80" s="1"/>
      <c r="F80" s="1">
        <f>SUM(F73:F79)</f>
        <v>0</v>
      </c>
      <c r="G80" s="1"/>
      <c r="H80" s="1">
        <f>SUM(H73:H79)</f>
        <v>67350</v>
      </c>
    </row>
    <row r="81" spans="2:3" ht="12.75">
      <c r="B81" s="3"/>
      <c r="C81" s="5"/>
    </row>
    <row r="82" spans="2:3" ht="12.75">
      <c r="B82" s="1" t="s">
        <v>61</v>
      </c>
      <c r="C82" s="4" t="s">
        <v>15</v>
      </c>
    </row>
    <row r="83" spans="2:8" ht="12.75">
      <c r="B83" s="7" t="s">
        <v>16</v>
      </c>
      <c r="C83" s="8" t="s">
        <v>45</v>
      </c>
      <c r="D83" s="7" t="s">
        <v>8</v>
      </c>
      <c r="E83">
        <v>1</v>
      </c>
      <c r="G83">
        <v>1000</v>
      </c>
      <c r="H83">
        <f>E83*G83</f>
        <v>1000</v>
      </c>
    </row>
    <row r="84" spans="2:8" ht="12.75">
      <c r="B84" s="7" t="s">
        <v>17</v>
      </c>
      <c r="C84" s="8" t="s">
        <v>140</v>
      </c>
      <c r="D84" s="7" t="s">
        <v>8</v>
      </c>
      <c r="E84">
        <v>1</v>
      </c>
      <c r="G84">
        <v>3160</v>
      </c>
      <c r="H84">
        <f aca="true" t="shared" si="3" ref="H84:H93">E84*G84</f>
        <v>3160</v>
      </c>
    </row>
    <row r="85" spans="2:8" ht="12.75">
      <c r="B85" s="7" t="s">
        <v>18</v>
      </c>
      <c r="C85" s="8" t="s">
        <v>33</v>
      </c>
      <c r="D85" s="7" t="s">
        <v>8</v>
      </c>
      <c r="E85">
        <v>1</v>
      </c>
      <c r="G85">
        <v>18600</v>
      </c>
      <c r="H85">
        <v>18600</v>
      </c>
    </row>
    <row r="86" spans="2:8" ht="12.75">
      <c r="B86" s="7" t="s">
        <v>19</v>
      </c>
      <c r="C86" s="5" t="s">
        <v>144</v>
      </c>
      <c r="D86" s="7" t="s">
        <v>8</v>
      </c>
      <c r="E86">
        <v>1</v>
      </c>
      <c r="G86">
        <v>11300</v>
      </c>
      <c r="H86">
        <f t="shared" si="3"/>
        <v>11300</v>
      </c>
    </row>
    <row r="87" spans="2:8" ht="12.75">
      <c r="B87" s="7" t="s">
        <v>20</v>
      </c>
      <c r="C87" s="5" t="s">
        <v>142</v>
      </c>
      <c r="D87" t="s">
        <v>8</v>
      </c>
      <c r="E87">
        <v>1</v>
      </c>
      <c r="G87">
        <v>4800</v>
      </c>
      <c r="H87">
        <f t="shared" si="3"/>
        <v>4800</v>
      </c>
    </row>
    <row r="88" spans="2:8" ht="12.75">
      <c r="B88" s="7" t="s">
        <v>24</v>
      </c>
      <c r="C88" s="5" t="s">
        <v>141</v>
      </c>
      <c r="D88" t="s">
        <v>8</v>
      </c>
      <c r="E88">
        <v>1</v>
      </c>
      <c r="G88">
        <v>1500</v>
      </c>
      <c r="H88">
        <f t="shared" si="3"/>
        <v>1500</v>
      </c>
    </row>
    <row r="89" spans="2:8" ht="12.75">
      <c r="B89" s="7" t="s">
        <v>25</v>
      </c>
      <c r="C89" s="5" t="s">
        <v>143</v>
      </c>
      <c r="D89" t="s">
        <v>8</v>
      </c>
      <c r="E89">
        <v>1</v>
      </c>
      <c r="G89">
        <v>2200</v>
      </c>
      <c r="H89">
        <f t="shared" si="3"/>
        <v>2200</v>
      </c>
    </row>
    <row r="90" spans="2:8" ht="12.75">
      <c r="B90" s="7" t="s">
        <v>26</v>
      </c>
      <c r="C90" s="5" t="s">
        <v>145</v>
      </c>
      <c r="D90" t="s">
        <v>8</v>
      </c>
      <c r="E90">
        <v>1</v>
      </c>
      <c r="G90">
        <v>3900</v>
      </c>
      <c r="H90">
        <f t="shared" si="3"/>
        <v>3900</v>
      </c>
    </row>
    <row r="91" spans="2:8" ht="12.75">
      <c r="B91" s="7" t="s">
        <v>27</v>
      </c>
      <c r="C91" s="5" t="s">
        <v>34</v>
      </c>
      <c r="D91" t="s">
        <v>8</v>
      </c>
      <c r="E91">
        <v>1</v>
      </c>
      <c r="G91">
        <v>600</v>
      </c>
      <c r="H91">
        <f t="shared" si="3"/>
        <v>600</v>
      </c>
    </row>
    <row r="92" spans="2:8" ht="12.75">
      <c r="B92" s="7" t="s">
        <v>28</v>
      </c>
      <c r="C92" s="5" t="s">
        <v>46</v>
      </c>
      <c r="D92" s="7" t="s">
        <v>8</v>
      </c>
      <c r="E92">
        <v>1</v>
      </c>
      <c r="G92">
        <v>0</v>
      </c>
      <c r="H92">
        <f t="shared" si="3"/>
        <v>0</v>
      </c>
    </row>
    <row r="93" spans="2:8" ht="12.75">
      <c r="B93" s="7" t="s">
        <v>29</v>
      </c>
      <c r="C93" s="5" t="s">
        <v>47</v>
      </c>
      <c r="D93" s="7" t="s">
        <v>8</v>
      </c>
      <c r="E93">
        <v>1</v>
      </c>
      <c r="G93">
        <v>5500</v>
      </c>
      <c r="H93">
        <f t="shared" si="3"/>
        <v>5500</v>
      </c>
    </row>
    <row r="94" spans="2:4" ht="12.75">
      <c r="B94" s="7"/>
      <c r="C94" s="5"/>
      <c r="D94" s="7"/>
    </row>
    <row r="95" spans="2:8" ht="12.75">
      <c r="B95" s="3"/>
      <c r="C95" s="4" t="s">
        <v>92</v>
      </c>
      <c r="D95" s="1"/>
      <c r="E95" s="1"/>
      <c r="F95" s="1">
        <f>SUM(F83:F93)</f>
        <v>0</v>
      </c>
      <c r="G95" s="1"/>
      <c r="H95" s="1">
        <f>SUM(H83:H93)</f>
        <v>52560</v>
      </c>
    </row>
    <row r="96" spans="2:8" ht="12.75">
      <c r="B96" s="3"/>
      <c r="C96" s="4"/>
      <c r="D96" s="1"/>
      <c r="E96" s="1"/>
      <c r="F96" s="1"/>
      <c r="G96" s="1"/>
      <c r="H96" s="1"/>
    </row>
    <row r="97" spans="2:8" ht="12.75">
      <c r="B97" s="10" t="s">
        <v>62</v>
      </c>
      <c r="C97" s="4" t="s">
        <v>63</v>
      </c>
      <c r="D97" s="1"/>
      <c r="E97" s="1"/>
      <c r="F97" s="1"/>
      <c r="G97" s="1"/>
      <c r="H97" s="1"/>
    </row>
    <row r="98" spans="2:8" ht="12.75">
      <c r="B98" s="3" t="s">
        <v>16</v>
      </c>
      <c r="C98" s="8" t="s">
        <v>106</v>
      </c>
      <c r="D98" s="7" t="s">
        <v>8</v>
      </c>
      <c r="E98" s="7">
        <v>1</v>
      </c>
      <c r="F98" s="1"/>
      <c r="G98" s="7">
        <v>8200</v>
      </c>
      <c r="H98" s="7">
        <f>E98*G98</f>
        <v>8200</v>
      </c>
    </row>
    <row r="99" spans="2:8" ht="12.75">
      <c r="B99" s="3" t="s">
        <v>17</v>
      </c>
      <c r="C99" s="8" t="s">
        <v>107</v>
      </c>
      <c r="D99" s="7" t="s">
        <v>8</v>
      </c>
      <c r="E99" s="7">
        <v>1</v>
      </c>
      <c r="F99" s="1"/>
      <c r="G99" s="7">
        <v>24500</v>
      </c>
      <c r="H99" s="7">
        <f>E99*G99</f>
        <v>24500</v>
      </c>
    </row>
    <row r="100" spans="2:8" ht="12.75">
      <c r="B100" s="3" t="s">
        <v>18</v>
      </c>
      <c r="C100" s="8" t="s">
        <v>108</v>
      </c>
      <c r="D100" s="7" t="s">
        <v>8</v>
      </c>
      <c r="E100" s="7">
        <v>1</v>
      </c>
      <c r="F100" s="1"/>
      <c r="G100" s="7">
        <v>1200</v>
      </c>
      <c r="H100" s="7">
        <f>E100*G100</f>
        <v>1200</v>
      </c>
    </row>
    <row r="101" spans="2:8" ht="12.75">
      <c r="B101" s="3" t="s">
        <v>19</v>
      </c>
      <c r="C101" s="8" t="s">
        <v>109</v>
      </c>
      <c r="D101" s="7" t="s">
        <v>8</v>
      </c>
      <c r="E101" s="7">
        <v>1</v>
      </c>
      <c r="F101" s="1"/>
      <c r="G101" s="7">
        <v>1000</v>
      </c>
      <c r="H101" s="7">
        <f>E101*G101</f>
        <v>1000</v>
      </c>
    </row>
    <row r="102" spans="1:8" ht="12.75">
      <c r="A102" s="7"/>
      <c r="B102" s="7"/>
      <c r="C102" s="9" t="s">
        <v>93</v>
      </c>
      <c r="D102" s="10"/>
      <c r="E102" s="10"/>
      <c r="F102" s="10">
        <f>SUM(F98:F101)</f>
        <v>0</v>
      </c>
      <c r="G102" s="10"/>
      <c r="H102" s="10">
        <f>SUM(H98:H101)</f>
        <v>34900</v>
      </c>
    </row>
    <row r="103" spans="1:8" ht="12.75">
      <c r="A103" s="7"/>
      <c r="B103" s="7"/>
      <c r="C103" s="9"/>
      <c r="D103" s="10"/>
      <c r="E103" s="10"/>
      <c r="F103" s="10"/>
      <c r="G103" s="10"/>
      <c r="H103" s="10"/>
    </row>
    <row r="104" spans="1:8" ht="12.75">
      <c r="A104" s="7"/>
      <c r="B104" s="10" t="s">
        <v>150</v>
      </c>
      <c r="C104" s="9" t="s">
        <v>151</v>
      </c>
      <c r="D104" s="10"/>
      <c r="E104" s="10"/>
      <c r="F104" s="10"/>
      <c r="G104" s="10"/>
      <c r="H104" s="10"/>
    </row>
    <row r="105" spans="1:8" ht="12.75">
      <c r="A105" s="7"/>
      <c r="B105" s="7" t="s">
        <v>16</v>
      </c>
      <c r="C105" s="8" t="s">
        <v>152</v>
      </c>
      <c r="D105" s="7" t="s">
        <v>12</v>
      </c>
      <c r="E105" s="7">
        <v>650</v>
      </c>
      <c r="F105" s="7"/>
      <c r="G105" s="7">
        <v>5</v>
      </c>
      <c r="H105" s="7">
        <f>E105*G105</f>
        <v>3250</v>
      </c>
    </row>
    <row r="106" spans="1:8" ht="12.75">
      <c r="A106" s="7"/>
      <c r="B106" s="7" t="s">
        <v>17</v>
      </c>
      <c r="C106" s="8" t="s">
        <v>153</v>
      </c>
      <c r="D106" s="7" t="s">
        <v>12</v>
      </c>
      <c r="E106" s="7">
        <v>500</v>
      </c>
      <c r="F106" s="7"/>
      <c r="G106" s="7">
        <v>36</v>
      </c>
      <c r="H106" s="7">
        <f aca="true" t="shared" si="4" ref="H106:H111">E106*G106</f>
        <v>18000</v>
      </c>
    </row>
    <row r="107" spans="1:8" ht="12.75">
      <c r="A107" s="7"/>
      <c r="B107" s="7" t="s">
        <v>18</v>
      </c>
      <c r="C107" s="8" t="s">
        <v>154</v>
      </c>
      <c r="D107" s="7" t="s">
        <v>7</v>
      </c>
      <c r="E107" s="7">
        <v>280</v>
      </c>
      <c r="F107" s="7"/>
      <c r="G107" s="7">
        <v>22</v>
      </c>
      <c r="H107" s="7">
        <f t="shared" si="4"/>
        <v>6160</v>
      </c>
    </row>
    <row r="108" spans="1:8" ht="12.75">
      <c r="A108" s="7"/>
      <c r="B108" s="7" t="s">
        <v>19</v>
      </c>
      <c r="C108" s="8" t="s">
        <v>155</v>
      </c>
      <c r="D108" s="7" t="s">
        <v>12</v>
      </c>
      <c r="E108" s="7">
        <v>150</v>
      </c>
      <c r="F108" s="7"/>
      <c r="G108" s="7">
        <v>42</v>
      </c>
      <c r="H108" s="7">
        <f t="shared" si="4"/>
        <v>6300</v>
      </c>
    </row>
    <row r="109" spans="1:8" ht="12.75">
      <c r="A109" s="7"/>
      <c r="B109" s="7" t="s">
        <v>20</v>
      </c>
      <c r="C109" s="8" t="s">
        <v>156</v>
      </c>
      <c r="D109" s="7" t="s">
        <v>7</v>
      </c>
      <c r="E109" s="7">
        <v>60</v>
      </c>
      <c r="F109" s="7"/>
      <c r="G109" s="7">
        <v>15</v>
      </c>
      <c r="H109" s="7">
        <f t="shared" si="4"/>
        <v>900</v>
      </c>
    </row>
    <row r="110" spans="1:8" ht="12.75">
      <c r="A110" s="7"/>
      <c r="B110" s="7"/>
      <c r="C110" s="8" t="s">
        <v>159</v>
      </c>
      <c r="D110" s="7" t="s">
        <v>8</v>
      </c>
      <c r="E110" s="7">
        <v>1</v>
      </c>
      <c r="F110" s="7"/>
      <c r="G110" s="7">
        <v>3600</v>
      </c>
      <c r="H110" s="7">
        <f t="shared" si="4"/>
        <v>3600</v>
      </c>
    </row>
    <row r="111" spans="1:8" ht="12.75">
      <c r="A111" s="7"/>
      <c r="B111" s="7" t="s">
        <v>24</v>
      </c>
      <c r="C111" s="8" t="s">
        <v>157</v>
      </c>
      <c r="D111" s="7" t="s">
        <v>12</v>
      </c>
      <c r="E111" s="7">
        <v>300</v>
      </c>
      <c r="F111" s="7"/>
      <c r="G111" s="7">
        <v>6</v>
      </c>
      <c r="H111" s="7">
        <f t="shared" si="4"/>
        <v>1800</v>
      </c>
    </row>
    <row r="112" spans="1:8" ht="12.75">
      <c r="A112" s="7"/>
      <c r="B112" s="7"/>
      <c r="C112" s="9" t="s">
        <v>158</v>
      </c>
      <c r="D112" s="10"/>
      <c r="E112" s="10"/>
      <c r="F112" s="10"/>
      <c r="G112" s="10"/>
      <c r="H112" s="10">
        <f>SUM(H105:H111)</f>
        <v>40010</v>
      </c>
    </row>
    <row r="113" spans="1:8" ht="12.75">
      <c r="A113" s="7"/>
      <c r="B113" s="7"/>
      <c r="C113" s="8"/>
      <c r="D113" s="7"/>
      <c r="E113" s="7"/>
      <c r="F113" s="7"/>
      <c r="G113" s="7"/>
      <c r="H113" s="7"/>
    </row>
    <row r="114" spans="1:8" ht="12.75">
      <c r="A114" s="7"/>
      <c r="B114" s="10" t="s">
        <v>160</v>
      </c>
      <c r="C114" s="9" t="s">
        <v>87</v>
      </c>
      <c r="D114" s="10"/>
      <c r="E114" s="10"/>
      <c r="F114" s="10"/>
      <c r="G114" s="10"/>
      <c r="H114" s="10"/>
    </row>
    <row r="115" spans="1:8" ht="12.75">
      <c r="A115" s="7"/>
      <c r="B115" s="7" t="s">
        <v>16</v>
      </c>
      <c r="C115" s="8" t="s">
        <v>88</v>
      </c>
      <c r="D115" s="7" t="s">
        <v>89</v>
      </c>
      <c r="E115" s="7">
        <v>150</v>
      </c>
      <c r="F115" s="7"/>
      <c r="G115" s="7">
        <v>40</v>
      </c>
      <c r="H115" s="7">
        <f>E115*G115</f>
        <v>6000</v>
      </c>
    </row>
    <row r="116" spans="1:8" ht="12.75">
      <c r="A116" s="7"/>
      <c r="B116" s="7" t="s">
        <v>17</v>
      </c>
      <c r="C116" s="8" t="s">
        <v>90</v>
      </c>
      <c r="D116" s="7" t="s">
        <v>91</v>
      </c>
      <c r="E116" s="7">
        <v>24</v>
      </c>
      <c r="F116" s="7"/>
      <c r="G116" s="7">
        <v>100</v>
      </c>
      <c r="H116" s="7">
        <f>E116*G116</f>
        <v>2400</v>
      </c>
    </row>
    <row r="117" spans="1:8" ht="12.75">
      <c r="A117" s="7"/>
      <c r="B117" s="7" t="s">
        <v>18</v>
      </c>
      <c r="C117" s="8" t="s">
        <v>23</v>
      </c>
      <c r="D117" s="7" t="s">
        <v>5</v>
      </c>
      <c r="E117" s="7">
        <v>1</v>
      </c>
      <c r="F117" s="7"/>
      <c r="G117" s="7">
        <v>250</v>
      </c>
      <c r="H117" s="7">
        <f>E117*G117</f>
        <v>250</v>
      </c>
    </row>
    <row r="118" spans="1:8" ht="12.75">
      <c r="A118" s="7"/>
      <c r="B118" s="7"/>
      <c r="C118" s="8"/>
      <c r="D118" s="7"/>
      <c r="E118" s="7"/>
      <c r="F118" s="7"/>
      <c r="G118" s="7"/>
      <c r="H118" s="7"/>
    </row>
    <row r="119" spans="1:8" ht="12.75">
      <c r="A119" s="7"/>
      <c r="B119" s="7"/>
      <c r="C119" s="9" t="s">
        <v>161</v>
      </c>
      <c r="D119" s="7"/>
      <c r="E119" s="10"/>
      <c r="F119" s="10"/>
      <c r="G119" s="10"/>
      <c r="H119" s="10">
        <f>SUM(H115:H117)</f>
        <v>8650</v>
      </c>
    </row>
    <row r="120" spans="1:8" ht="12.75">
      <c r="A120" s="7"/>
      <c r="B120" s="7"/>
      <c r="C120" s="8"/>
      <c r="D120" s="10"/>
      <c r="E120" s="10"/>
      <c r="F120" s="10"/>
      <c r="G120" s="10"/>
      <c r="H120" s="10"/>
    </row>
    <row r="121" spans="1:8" ht="12.75">
      <c r="A121" s="7"/>
      <c r="B121" s="7"/>
      <c r="C121" s="8"/>
      <c r="D121" s="10"/>
      <c r="E121" s="10"/>
      <c r="F121" s="1"/>
      <c r="G121" s="1"/>
      <c r="H121" s="1"/>
    </row>
    <row r="122" spans="2:8" ht="12.75">
      <c r="B122" s="3"/>
      <c r="C122" s="9" t="s">
        <v>162</v>
      </c>
      <c r="D122" s="10"/>
      <c r="E122" s="10"/>
      <c r="F122" s="10" t="e">
        <f>SUM(F41,#REF!,F70,F80,F95,F102)</f>
        <v>#REF!</v>
      </c>
      <c r="G122" s="10"/>
      <c r="H122" s="10">
        <f>SUM(H41,H70,H80,H95,H102,H119,H112)</f>
        <v>541946.9</v>
      </c>
    </row>
    <row r="123" spans="2:5" ht="12.75">
      <c r="B123" s="3"/>
      <c r="C123" s="9"/>
      <c r="D123" s="10"/>
      <c r="E123" s="10"/>
    </row>
    <row r="124" spans="2:5" ht="12.75">
      <c r="B124" s="3"/>
      <c r="C124" s="9"/>
      <c r="D124" s="10"/>
      <c r="E124" s="10"/>
    </row>
    <row r="125" spans="2:8" ht="12.75">
      <c r="B125" s="3"/>
      <c r="C125" s="2" t="s">
        <v>21</v>
      </c>
      <c r="F125" t="e">
        <f>#REF!*0.2</f>
        <v>#REF!</v>
      </c>
      <c r="H125">
        <f>H122*0.2</f>
        <v>108389.38</v>
      </c>
    </row>
    <row r="126" spans="2:3" ht="12.75">
      <c r="B126" s="3"/>
      <c r="C126" s="2"/>
    </row>
    <row r="127" spans="2:8" ht="12.75">
      <c r="B127" s="3"/>
      <c r="C127" s="4" t="s">
        <v>163</v>
      </c>
      <c r="D127" s="1"/>
      <c r="E127" s="1"/>
      <c r="F127" s="1" t="e">
        <f>SUM(#REF!,F125)</f>
        <v>#REF!</v>
      </c>
      <c r="G127" s="1"/>
      <c r="H127" s="1">
        <f>SUM(H122:H125)</f>
        <v>650336.28</v>
      </c>
    </row>
    <row r="128" spans="2:3" ht="12.75">
      <c r="B128" s="3"/>
      <c r="C128" s="2"/>
    </row>
    <row r="129" spans="2:8" ht="25.5">
      <c r="B129" s="3"/>
      <c r="C129" s="5" t="s">
        <v>114</v>
      </c>
      <c r="D129" s="3"/>
      <c r="E129" s="3"/>
      <c r="F129" s="3"/>
      <c r="G129" s="3"/>
      <c r="H129" s="3"/>
    </row>
    <row r="130" spans="2:8" ht="12.75">
      <c r="B130" s="3"/>
      <c r="C130" s="3"/>
      <c r="D130" s="3"/>
      <c r="E130" s="3"/>
      <c r="F130" s="3"/>
      <c r="G130" s="3"/>
      <c r="H130" s="3"/>
    </row>
    <row r="131" spans="2:8" ht="12.75">
      <c r="B131" s="3"/>
      <c r="C131" s="3"/>
      <c r="D131" s="3"/>
      <c r="E131" s="3"/>
      <c r="F131" s="3"/>
      <c r="G131" s="3"/>
      <c r="H131" s="3"/>
    </row>
    <row r="132" spans="2:8" ht="12.75">
      <c r="B132" s="3"/>
      <c r="C132" s="1"/>
      <c r="D132" s="1"/>
      <c r="E132" s="1"/>
      <c r="F132" s="1"/>
      <c r="G132" s="1"/>
      <c r="H132" s="1"/>
    </row>
    <row r="133" ht="15.75">
      <c r="C133" s="6"/>
    </row>
    <row r="134" ht="15.75">
      <c r="C134" s="6"/>
    </row>
    <row r="135" spans="3:8" ht="15.75">
      <c r="C135" s="6"/>
      <c r="D135" s="1"/>
      <c r="E135" s="1"/>
      <c r="F135" s="1"/>
      <c r="G135" s="1"/>
      <c r="H135" s="1"/>
    </row>
    <row r="136" spans="3:8" ht="15.75">
      <c r="C136" s="6"/>
      <c r="D136" s="1"/>
      <c r="E136" s="1"/>
      <c r="F136" s="1"/>
      <c r="G136" s="1"/>
      <c r="H136" s="1"/>
    </row>
    <row r="137" spans="3:8" ht="15.75">
      <c r="C137" s="6"/>
      <c r="D137" s="1"/>
      <c r="E137" s="1"/>
      <c r="F137" s="1"/>
      <c r="G137" s="1"/>
      <c r="H137" s="1"/>
    </row>
    <row r="138" spans="3:8" ht="15.75">
      <c r="C138" s="6"/>
      <c r="D138" s="1"/>
      <c r="E138" s="1"/>
      <c r="F138" s="1"/>
      <c r="G138" s="1"/>
      <c r="H138" s="1"/>
    </row>
    <row r="139" ht="15.75">
      <c r="C139" s="6"/>
    </row>
    <row r="140" ht="15.75">
      <c r="C140" s="6"/>
    </row>
    <row r="141" ht="15.75">
      <c r="C141" s="6"/>
    </row>
    <row r="142" ht="15.75">
      <c r="C142" s="6"/>
    </row>
    <row r="144" ht="15.75">
      <c r="C144" s="6"/>
    </row>
    <row r="145" ht="15.75">
      <c r="C145" s="6"/>
    </row>
    <row r="146" ht="15.75">
      <c r="C146" s="6"/>
    </row>
  </sheetData>
  <sheetProtection/>
  <printOptions/>
  <pageMargins left="0.75" right="0.75" top="1" bottom="1" header="0" footer="0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Pärlin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Mirjam Järve</cp:lastModifiedBy>
  <cp:lastPrinted>2013-12-12T12:50:16Z</cp:lastPrinted>
  <dcterms:created xsi:type="dcterms:W3CDTF">2006-03-03T14:41:25Z</dcterms:created>
  <dcterms:modified xsi:type="dcterms:W3CDTF">2018-12-04T10:04:14Z</dcterms:modified>
  <cp:category/>
  <cp:version/>
  <cp:contentType/>
  <cp:contentStatus/>
</cp:coreProperties>
</file>